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4\CONT EXECUTIE\IANUARIE\"/>
    </mc:Choice>
  </mc:AlternateContent>
  <xr:revisionPtr revIDLastSave="0" documentId="13_ncr:1_{CE433880-C475-4F55-8F70-A0758DCB8A70}" xr6:coauthVersionLast="45"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85" i="2" l="1"/>
  <c r="H280" i="2"/>
  <c r="H276" i="2" s="1"/>
  <c r="H275" i="2" s="1"/>
  <c r="H274" i="2" s="1"/>
  <c r="D310" i="2" l="1"/>
  <c r="D17" i="2" s="1"/>
  <c r="E310" i="2"/>
  <c r="E17" i="2" s="1"/>
  <c r="F310" i="2"/>
  <c r="F17" i="2" s="1"/>
  <c r="G310" i="2"/>
  <c r="G17" i="2" s="1"/>
  <c r="H310" i="2"/>
  <c r="H17" i="2" s="1"/>
  <c r="C310" i="2"/>
  <c r="C17" i="2" s="1"/>
  <c r="E306" i="2"/>
  <c r="D307" i="2"/>
  <c r="D306" i="2" s="1"/>
  <c r="E307" i="2"/>
  <c r="F307" i="2"/>
  <c r="F306" i="2" s="1"/>
  <c r="G307" i="2"/>
  <c r="G306" i="2" s="1"/>
  <c r="H307" i="2"/>
  <c r="H306" i="2" s="1"/>
  <c r="C307" i="2"/>
  <c r="C306" i="2"/>
  <c r="D303" i="2"/>
  <c r="D302" i="2" s="1"/>
  <c r="D13" i="2" s="1"/>
  <c r="E303" i="2"/>
  <c r="E302" i="2" s="1"/>
  <c r="E13" i="2" s="1"/>
  <c r="F303" i="2"/>
  <c r="F302" i="2" s="1"/>
  <c r="F13" i="2" s="1"/>
  <c r="G303" i="2"/>
  <c r="G302" i="2" s="1"/>
  <c r="G13" i="2" s="1"/>
  <c r="H303" i="2"/>
  <c r="H302" i="2" s="1"/>
  <c r="H13" i="2" s="1"/>
  <c r="C303" i="2"/>
  <c r="C302" i="2" s="1"/>
  <c r="C13" i="2" s="1"/>
  <c r="D266" i="2"/>
  <c r="E266" i="2"/>
  <c r="F266" i="2"/>
  <c r="G266" i="2"/>
  <c r="H266" i="2"/>
  <c r="C266" i="2"/>
  <c r="D202" i="2"/>
  <c r="E202" i="2"/>
  <c r="F202" i="2"/>
  <c r="G202" i="2"/>
  <c r="H202" i="2"/>
  <c r="C202" i="2"/>
  <c r="D96" i="2"/>
  <c r="E96" i="2"/>
  <c r="F96" i="2"/>
  <c r="G96" i="2"/>
  <c r="H96" i="2"/>
  <c r="C96" i="2"/>
  <c r="D98" i="1"/>
  <c r="E98" i="1"/>
  <c r="F98" i="1"/>
  <c r="C98" i="1"/>
  <c r="D95" i="1"/>
  <c r="E95" i="1"/>
  <c r="F95" i="1"/>
  <c r="C95" i="1"/>
  <c r="D90" i="1"/>
  <c r="E90" i="1"/>
  <c r="F90" i="1"/>
  <c r="C90" i="1"/>
  <c r="D228" i="2" l="1"/>
  <c r="E228" i="2"/>
  <c r="F228" i="2"/>
  <c r="G228" i="2"/>
  <c r="H228" i="2"/>
  <c r="C228" i="2"/>
  <c r="D209" i="2"/>
  <c r="E209" i="2"/>
  <c r="F209" i="2"/>
  <c r="G209" i="2"/>
  <c r="H209" i="2"/>
  <c r="C209" i="2"/>
  <c r="D190" i="2"/>
  <c r="E190" i="2"/>
  <c r="F190" i="2"/>
  <c r="D180" i="2"/>
  <c r="E180" i="2"/>
  <c r="F180" i="2"/>
  <c r="G180" i="2"/>
  <c r="H180" i="2"/>
  <c r="C180" i="2"/>
  <c r="G285" i="2" l="1"/>
  <c r="C285" i="2"/>
  <c r="D167" i="2"/>
  <c r="E167" i="2"/>
  <c r="F167" i="2"/>
  <c r="G167" i="2"/>
  <c r="H167" i="2"/>
  <c r="C167" i="2"/>
  <c r="D259" i="2" l="1"/>
  <c r="E259" i="2"/>
  <c r="F259" i="2"/>
  <c r="G259" i="2"/>
  <c r="H259" i="2"/>
  <c r="C259" i="2"/>
  <c r="C158" i="2" l="1"/>
  <c r="E158" i="2" l="1"/>
  <c r="F158" i="2"/>
  <c r="G158" i="2"/>
  <c r="H158" i="2"/>
  <c r="D158" i="2"/>
  <c r="D321" i="2" l="1"/>
  <c r="D320" i="2" s="1"/>
  <c r="D319" i="2" s="1"/>
  <c r="D318" i="2" s="1"/>
  <c r="E321" i="2"/>
  <c r="E320" i="2" s="1"/>
  <c r="E319" i="2" s="1"/>
  <c r="E318" i="2" s="1"/>
  <c r="F321" i="2"/>
  <c r="F320" i="2" s="1"/>
  <c r="F319" i="2" s="1"/>
  <c r="F318" i="2" s="1"/>
  <c r="G321" i="2"/>
  <c r="G320" i="2" s="1"/>
  <c r="G319" i="2" s="1"/>
  <c r="G318" i="2" s="1"/>
  <c r="H321" i="2"/>
  <c r="H320" i="2" s="1"/>
  <c r="H319" i="2" s="1"/>
  <c r="H318" i="2" s="1"/>
  <c r="G15" i="2"/>
  <c r="H15" i="2"/>
  <c r="D15" i="2"/>
  <c r="E15" i="2"/>
  <c r="D295" i="2"/>
  <c r="D294" i="2" s="1"/>
  <c r="D293" i="2" s="1"/>
  <c r="E295" i="2"/>
  <c r="E294" i="2" s="1"/>
  <c r="E293" i="2" s="1"/>
  <c r="F295" i="2"/>
  <c r="F294" i="2" s="1"/>
  <c r="F293" i="2" s="1"/>
  <c r="G295" i="2"/>
  <c r="G294" i="2" s="1"/>
  <c r="G293" i="2" s="1"/>
  <c r="H295" i="2"/>
  <c r="H294" i="2" s="1"/>
  <c r="H293" i="2" s="1"/>
  <c r="D296" i="2"/>
  <c r="E296" i="2"/>
  <c r="F296" i="2"/>
  <c r="G296" i="2"/>
  <c r="H296" i="2"/>
  <c r="D276" i="2"/>
  <c r="D275" i="2" s="1"/>
  <c r="D274" i="2" s="1"/>
  <c r="D12" i="2" s="1"/>
  <c r="E276" i="2"/>
  <c r="E275" i="2" s="1"/>
  <c r="E274" i="2" s="1"/>
  <c r="E12" i="2" s="1"/>
  <c r="F276" i="2"/>
  <c r="F275" i="2" s="1"/>
  <c r="F274" i="2" s="1"/>
  <c r="F12" i="2" s="1"/>
  <c r="G280" i="2"/>
  <c r="G276" i="2" s="1"/>
  <c r="G275" i="2" s="1"/>
  <c r="G274" i="2" s="1"/>
  <c r="G12" i="2" s="1"/>
  <c r="H12" i="2"/>
  <c r="D273" i="2"/>
  <c r="D20" i="2" s="1"/>
  <c r="E273" i="2"/>
  <c r="E20" i="2" s="1"/>
  <c r="F273" i="2"/>
  <c r="F20" i="2" s="1"/>
  <c r="G273" i="2"/>
  <c r="G20" i="2" s="1"/>
  <c r="H273" i="2"/>
  <c r="H20" i="2" s="1"/>
  <c r="D253" i="2"/>
  <c r="E253" i="2"/>
  <c r="F253" i="2"/>
  <c r="G253" i="2"/>
  <c r="H253" i="2"/>
  <c r="D250" i="2"/>
  <c r="E250" i="2"/>
  <c r="F250" i="2"/>
  <c r="G250" i="2"/>
  <c r="H250" i="2"/>
  <c r="D247" i="2"/>
  <c r="E247" i="2"/>
  <c r="F247" i="2"/>
  <c r="G247" i="2"/>
  <c r="H247" i="2"/>
  <c r="G240" i="2"/>
  <c r="H240" i="2"/>
  <c r="D234" i="2"/>
  <c r="E234" i="2"/>
  <c r="F234" i="2"/>
  <c r="G234" i="2"/>
  <c r="H234" i="2"/>
  <c r="D222" i="2"/>
  <c r="E222" i="2"/>
  <c r="F222" i="2"/>
  <c r="G222" i="2"/>
  <c r="H222" i="2"/>
  <c r="D219" i="2"/>
  <c r="E219" i="2"/>
  <c r="F219" i="2"/>
  <c r="G219" i="2"/>
  <c r="H219" i="2"/>
  <c r="G191" i="2"/>
  <c r="G190" i="2" s="1"/>
  <c r="H191" i="2"/>
  <c r="H190" i="2" s="1"/>
  <c r="D185" i="2"/>
  <c r="E185" i="2"/>
  <c r="F185" i="2"/>
  <c r="G185" i="2"/>
  <c r="H185" i="2"/>
  <c r="D175" i="2"/>
  <c r="E175" i="2"/>
  <c r="F175" i="2"/>
  <c r="G175" i="2"/>
  <c r="H175" i="2"/>
  <c r="D171" i="2"/>
  <c r="E171" i="2"/>
  <c r="F171" i="2"/>
  <c r="G171" i="2"/>
  <c r="H171" i="2"/>
  <c r="D163" i="2"/>
  <c r="E163" i="2"/>
  <c r="F163" i="2"/>
  <c r="G163" i="2"/>
  <c r="H163" i="2"/>
  <c r="D155" i="2"/>
  <c r="E155" i="2"/>
  <c r="F155" i="2"/>
  <c r="G155" i="2"/>
  <c r="H155" i="2"/>
  <c r="D152" i="2"/>
  <c r="E152" i="2"/>
  <c r="F152" i="2"/>
  <c r="G152" i="2"/>
  <c r="H152" i="2"/>
  <c r="D149" i="2"/>
  <c r="E149" i="2"/>
  <c r="F149" i="2"/>
  <c r="G149" i="2"/>
  <c r="H149" i="2"/>
  <c r="D143" i="2"/>
  <c r="E143" i="2"/>
  <c r="F143" i="2"/>
  <c r="G143" i="2"/>
  <c r="H143" i="2"/>
  <c r="D137" i="2"/>
  <c r="D136" i="2" s="1"/>
  <c r="E137" i="2"/>
  <c r="F137" i="2"/>
  <c r="F136" i="2" s="1"/>
  <c r="G137" i="2"/>
  <c r="H137" i="2"/>
  <c r="H136" i="2" s="1"/>
  <c r="D133" i="2"/>
  <c r="E133" i="2"/>
  <c r="F133" i="2"/>
  <c r="G133" i="2"/>
  <c r="H133" i="2"/>
  <c r="D130" i="2"/>
  <c r="E130" i="2"/>
  <c r="F130" i="2"/>
  <c r="G130" i="2"/>
  <c r="H130" i="2"/>
  <c r="D127" i="2"/>
  <c r="E127" i="2"/>
  <c r="F127" i="2"/>
  <c r="G127" i="2"/>
  <c r="H127" i="2"/>
  <c r="D124" i="2"/>
  <c r="E124" i="2"/>
  <c r="F124" i="2"/>
  <c r="G124" i="2"/>
  <c r="H124" i="2"/>
  <c r="D121" i="2"/>
  <c r="E121" i="2"/>
  <c r="F121" i="2"/>
  <c r="G121" i="2"/>
  <c r="H121" i="2"/>
  <c r="D118" i="2"/>
  <c r="E118" i="2"/>
  <c r="F118" i="2"/>
  <c r="G118" i="2"/>
  <c r="H118" i="2"/>
  <c r="D115" i="2"/>
  <c r="E115" i="2"/>
  <c r="F115" i="2"/>
  <c r="G115" i="2"/>
  <c r="H115" i="2"/>
  <c r="D112" i="2"/>
  <c r="E112" i="2"/>
  <c r="F112" i="2"/>
  <c r="G112" i="2"/>
  <c r="H112" i="2"/>
  <c r="H103" i="2"/>
  <c r="H102" i="2" s="1"/>
  <c r="D103" i="2"/>
  <c r="D102" i="2" s="1"/>
  <c r="E103" i="2"/>
  <c r="E102" i="2" s="1"/>
  <c r="F103" i="2"/>
  <c r="F102" i="2" s="1"/>
  <c r="G103" i="2"/>
  <c r="G102" i="2" s="1"/>
  <c r="D99" i="2"/>
  <c r="D92" i="2" s="1"/>
  <c r="E99" i="2"/>
  <c r="F99" i="2"/>
  <c r="F92" i="2" s="1"/>
  <c r="G99" i="2"/>
  <c r="H99" i="2"/>
  <c r="D81" i="2"/>
  <c r="D80" i="2" s="1"/>
  <c r="D79" i="2" s="1"/>
  <c r="D18" i="2" s="1"/>
  <c r="E81" i="2"/>
  <c r="E80" i="2" s="1"/>
  <c r="F81" i="2"/>
  <c r="F80" i="2" s="1"/>
  <c r="G81" i="2"/>
  <c r="G80" i="2" s="1"/>
  <c r="H81" i="2"/>
  <c r="H80" i="2" s="1"/>
  <c r="D76" i="2"/>
  <c r="D16" i="2" s="1"/>
  <c r="E76" i="2"/>
  <c r="E16" i="2" s="1"/>
  <c r="F76" i="2"/>
  <c r="F16" i="2" s="1"/>
  <c r="G76" i="2"/>
  <c r="G16" i="2" s="1"/>
  <c r="H76" i="2"/>
  <c r="H16" i="2" s="1"/>
  <c r="D74" i="2"/>
  <c r="D73" i="2" s="1"/>
  <c r="D11" i="2" s="1"/>
  <c r="E74" i="2"/>
  <c r="E73" i="2" s="1"/>
  <c r="E11" i="2" s="1"/>
  <c r="F74" i="2"/>
  <c r="F73" i="2" s="1"/>
  <c r="F11" i="2" s="1"/>
  <c r="G74" i="2"/>
  <c r="G73" i="2" s="1"/>
  <c r="G11" i="2" s="1"/>
  <c r="H74" i="2"/>
  <c r="H73" i="2" s="1"/>
  <c r="H11" i="2" s="1"/>
  <c r="D70" i="2"/>
  <c r="E70" i="2"/>
  <c r="F70" i="2"/>
  <c r="G70" i="2"/>
  <c r="H70" i="2"/>
  <c r="D62" i="2"/>
  <c r="E62" i="2"/>
  <c r="F62" i="2"/>
  <c r="G62" i="2"/>
  <c r="H62" i="2"/>
  <c r="D60" i="2"/>
  <c r="E60" i="2"/>
  <c r="F60" i="2"/>
  <c r="G60" i="2"/>
  <c r="H60" i="2"/>
  <c r="D38" i="2"/>
  <c r="E38" i="2"/>
  <c r="F38" i="2"/>
  <c r="G38" i="2"/>
  <c r="H38" i="2"/>
  <c r="D36" i="2"/>
  <c r="E36" i="2"/>
  <c r="F36" i="2"/>
  <c r="G36" i="2"/>
  <c r="H36" i="2"/>
  <c r="D26" i="2"/>
  <c r="E26" i="2"/>
  <c r="F26" i="2"/>
  <c r="G26" i="2"/>
  <c r="H26" i="2"/>
  <c r="C250" i="2"/>
  <c r="C240" i="2"/>
  <c r="C191" i="2"/>
  <c r="C190" i="2" s="1"/>
  <c r="C143" i="2"/>
  <c r="C38" i="2"/>
  <c r="C104" i="1"/>
  <c r="D104" i="1"/>
  <c r="E104" i="1"/>
  <c r="F104" i="1"/>
  <c r="C102" i="1"/>
  <c r="C101" i="1" s="1"/>
  <c r="C100" i="1" s="1"/>
  <c r="D102" i="1"/>
  <c r="D101" i="1" s="1"/>
  <c r="D100" i="1" s="1"/>
  <c r="E102" i="1"/>
  <c r="E101" i="1" s="1"/>
  <c r="E100" i="1" s="1"/>
  <c r="F102" i="1"/>
  <c r="F101" i="1" s="1"/>
  <c r="F100" i="1" s="1"/>
  <c r="C92" i="1"/>
  <c r="D92" i="1"/>
  <c r="E92" i="1"/>
  <c r="F92" i="1"/>
  <c r="C81" i="1"/>
  <c r="D81" i="1"/>
  <c r="E81" i="1"/>
  <c r="F81" i="1"/>
  <c r="C68" i="1"/>
  <c r="D68" i="1"/>
  <c r="D67" i="1" s="1"/>
  <c r="D66" i="1" s="1"/>
  <c r="E68" i="1"/>
  <c r="E67" i="1" s="1"/>
  <c r="E66" i="1" s="1"/>
  <c r="F68" i="1"/>
  <c r="C64" i="1"/>
  <c r="D64" i="1"/>
  <c r="E64" i="1"/>
  <c r="F64" i="1"/>
  <c r="C59" i="1"/>
  <c r="C58" i="1" s="1"/>
  <c r="D59" i="1"/>
  <c r="D58" i="1" s="1"/>
  <c r="E59" i="1"/>
  <c r="E58" i="1" s="1"/>
  <c r="F59" i="1"/>
  <c r="F58" i="1" s="1"/>
  <c r="C56" i="1"/>
  <c r="D56" i="1"/>
  <c r="E56" i="1"/>
  <c r="F56" i="1"/>
  <c r="C54" i="1"/>
  <c r="C53" i="1" s="1"/>
  <c r="D54" i="1"/>
  <c r="D53" i="1" s="1"/>
  <c r="E54" i="1"/>
  <c r="E53" i="1" s="1"/>
  <c r="F54" i="1"/>
  <c r="C29" i="1"/>
  <c r="C28" i="1" s="1"/>
  <c r="D29" i="1"/>
  <c r="D28" i="1" s="1"/>
  <c r="E29" i="1"/>
  <c r="E28" i="1" s="1"/>
  <c r="F29" i="1"/>
  <c r="F28" i="1" s="1"/>
  <c r="C24" i="1"/>
  <c r="D24" i="1"/>
  <c r="E24" i="1"/>
  <c r="F24" i="1"/>
  <c r="C16" i="1"/>
  <c r="C15" i="1" s="1"/>
  <c r="D16" i="1"/>
  <c r="D15" i="1" s="1"/>
  <c r="E16" i="1"/>
  <c r="F16" i="1"/>
  <c r="F15" i="1" s="1"/>
  <c r="C9" i="1"/>
  <c r="D9" i="1"/>
  <c r="E9" i="1"/>
  <c r="F9" i="1"/>
  <c r="C321" i="2"/>
  <c r="C320" i="2" s="1"/>
  <c r="C319" i="2" s="1"/>
  <c r="C318" i="2" s="1"/>
  <c r="C296" i="2"/>
  <c r="C295" i="2"/>
  <c r="C294" i="2" s="1"/>
  <c r="C293" i="2" s="1"/>
  <c r="C292" i="2" s="1"/>
  <c r="C291" i="2" s="1"/>
  <c r="C280" i="2"/>
  <c r="C273" i="2"/>
  <c r="C20" i="2" s="1"/>
  <c r="C253" i="2"/>
  <c r="C247" i="2"/>
  <c r="C234" i="2"/>
  <c r="C222" i="2"/>
  <c r="C219" i="2"/>
  <c r="C185" i="2"/>
  <c r="C175" i="2"/>
  <c r="C171" i="2"/>
  <c r="C163" i="2"/>
  <c r="C155" i="2"/>
  <c r="C152" i="2"/>
  <c r="C149" i="2"/>
  <c r="C137" i="2"/>
  <c r="C136" i="2" s="1"/>
  <c r="C133" i="2"/>
  <c r="C130" i="2"/>
  <c r="C127" i="2"/>
  <c r="C124" i="2"/>
  <c r="C121" i="2"/>
  <c r="C118" i="2"/>
  <c r="C115" i="2"/>
  <c r="C112" i="2"/>
  <c r="C103" i="2"/>
  <c r="C102" i="2" s="1"/>
  <c r="C99" i="2"/>
  <c r="C81" i="2"/>
  <c r="C80" i="2" s="1"/>
  <c r="C79" i="2" s="1"/>
  <c r="C18" i="2" s="1"/>
  <c r="C76" i="2"/>
  <c r="C16" i="2" s="1"/>
  <c r="C74" i="2"/>
  <c r="C73" i="2" s="1"/>
  <c r="C11" i="2" s="1"/>
  <c r="C70" i="2"/>
  <c r="C62" i="2"/>
  <c r="C60" i="2"/>
  <c r="C36" i="2"/>
  <c r="C26" i="2"/>
  <c r="E170" i="2" l="1"/>
  <c r="C215" i="2"/>
  <c r="C189" i="2" s="1"/>
  <c r="F67" i="1"/>
  <c r="F66" i="1" s="1"/>
  <c r="E15" i="1"/>
  <c r="H92" i="2"/>
  <c r="G92" i="2"/>
  <c r="E92" i="2"/>
  <c r="C239" i="2"/>
  <c r="C92" i="2"/>
  <c r="G215" i="2"/>
  <c r="G189" i="2" s="1"/>
  <c r="F239" i="2"/>
  <c r="F215" i="2"/>
  <c r="F189" i="2" s="1"/>
  <c r="H239" i="2"/>
  <c r="H238" i="2" s="1"/>
  <c r="F170" i="2"/>
  <c r="F148" i="2" s="1"/>
  <c r="E215" i="2"/>
  <c r="E189" i="2" s="1"/>
  <c r="G239" i="2"/>
  <c r="G238" i="2" s="1"/>
  <c r="E239" i="2"/>
  <c r="E238" i="2" s="1"/>
  <c r="H215" i="2"/>
  <c r="H189" i="2" s="1"/>
  <c r="D215" i="2"/>
  <c r="D189" i="2" s="1"/>
  <c r="D239" i="2"/>
  <c r="D238" i="2" s="1"/>
  <c r="C67" i="1"/>
  <c r="C66" i="1" s="1"/>
  <c r="F53" i="1"/>
  <c r="F52" i="1" s="1"/>
  <c r="F25" i="2"/>
  <c r="F9" i="2" s="1"/>
  <c r="G136" i="2"/>
  <c r="G111" i="2" s="1"/>
  <c r="G170" i="2"/>
  <c r="G148" i="2" s="1"/>
  <c r="C276" i="2"/>
  <c r="C275" i="2" s="1"/>
  <c r="C274" i="2" s="1"/>
  <c r="C12" i="2" s="1"/>
  <c r="H170" i="2"/>
  <c r="H148" i="2" s="1"/>
  <c r="D170" i="2"/>
  <c r="D148" i="2" s="1"/>
  <c r="E136" i="2"/>
  <c r="E111" i="2" s="1"/>
  <c r="F15" i="2"/>
  <c r="G315" i="2"/>
  <c r="G314" i="2" s="1"/>
  <c r="G313" i="2" s="1"/>
  <c r="G317" i="2"/>
  <c r="G316" i="2" s="1"/>
  <c r="H317" i="2"/>
  <c r="H316" i="2" s="1"/>
  <c r="H315" i="2"/>
  <c r="H314" i="2" s="1"/>
  <c r="H313" i="2" s="1"/>
  <c r="F315" i="2"/>
  <c r="F314" i="2" s="1"/>
  <c r="F313" i="2" s="1"/>
  <c r="F317" i="2"/>
  <c r="F316" i="2" s="1"/>
  <c r="E317" i="2"/>
  <c r="E316" i="2" s="1"/>
  <c r="E315" i="2"/>
  <c r="E314" i="2" s="1"/>
  <c r="E313" i="2" s="1"/>
  <c r="D317" i="2"/>
  <c r="D316" i="2" s="1"/>
  <c r="D315" i="2"/>
  <c r="D314" i="2" s="1"/>
  <c r="D313" i="2" s="1"/>
  <c r="E292" i="2"/>
  <c r="E291" i="2" s="1"/>
  <c r="E14" i="2"/>
  <c r="G292" i="2"/>
  <c r="G291" i="2" s="1"/>
  <c r="G14" i="2"/>
  <c r="H292" i="2"/>
  <c r="H291" i="2" s="1"/>
  <c r="H14" i="2"/>
  <c r="F14" i="2"/>
  <c r="F292" i="2"/>
  <c r="F291" i="2" s="1"/>
  <c r="D292" i="2"/>
  <c r="D291" i="2" s="1"/>
  <c r="D14" i="2"/>
  <c r="F238" i="2"/>
  <c r="H79" i="2"/>
  <c r="H18" i="2" s="1"/>
  <c r="H19" i="2"/>
  <c r="F79" i="2"/>
  <c r="F18" i="2" s="1"/>
  <c r="F19" i="2"/>
  <c r="F111" i="2"/>
  <c r="H25" i="2"/>
  <c r="H9" i="2" s="1"/>
  <c r="D25" i="2"/>
  <c r="D9" i="2" s="1"/>
  <c r="D19" i="2"/>
  <c r="D111" i="2"/>
  <c r="E148" i="2"/>
  <c r="H111" i="2"/>
  <c r="G19" i="2"/>
  <c r="G79" i="2"/>
  <c r="G18" i="2" s="1"/>
  <c r="E79" i="2"/>
  <c r="E18" i="2" s="1"/>
  <c r="E19" i="2"/>
  <c r="E25" i="2"/>
  <c r="G25" i="2"/>
  <c r="G9" i="2" s="1"/>
  <c r="C97" i="1"/>
  <c r="F97" i="1"/>
  <c r="E97" i="1"/>
  <c r="D97" i="1"/>
  <c r="C111" i="2"/>
  <c r="C15" i="2"/>
  <c r="C170" i="2"/>
  <c r="C148" i="2" s="1"/>
  <c r="C14" i="2"/>
  <c r="C317" i="2"/>
  <c r="C316" i="2" s="1"/>
  <c r="C315" i="2"/>
  <c r="C314" i="2" s="1"/>
  <c r="C313" i="2" s="1"/>
  <c r="C25" i="2"/>
  <c r="C9" i="2" s="1"/>
  <c r="C238" i="2"/>
  <c r="E52" i="1"/>
  <c r="D52" i="1"/>
  <c r="C52" i="1"/>
  <c r="F14" i="1"/>
  <c r="E14" i="1"/>
  <c r="D14" i="1"/>
  <c r="C14" i="1"/>
  <c r="C19" i="2"/>
  <c r="F8" i="1" l="1"/>
  <c r="F7" i="1" s="1"/>
  <c r="D8" i="1"/>
  <c r="D7" i="1" s="1"/>
  <c r="E8" i="1"/>
  <c r="E7" i="1" s="1"/>
  <c r="D91" i="2"/>
  <c r="D90" i="2" s="1"/>
  <c r="D54" i="2" s="1"/>
  <c r="D46" i="2" s="1"/>
  <c r="D45" i="2" s="1"/>
  <c r="D24" i="2" s="1"/>
  <c r="D23" i="2" s="1"/>
  <c r="H91" i="2"/>
  <c r="H90" i="2" s="1"/>
  <c r="H54" i="2" s="1"/>
  <c r="H46" i="2" s="1"/>
  <c r="H45" i="2" s="1"/>
  <c r="H88" i="2" s="1"/>
  <c r="F91" i="2"/>
  <c r="F90" i="2" s="1"/>
  <c r="F54" i="2" s="1"/>
  <c r="F46" i="2" s="1"/>
  <c r="F45" i="2" s="1"/>
  <c r="F10" i="2" s="1"/>
  <c r="F22" i="2" s="1"/>
  <c r="F21" i="2" s="1"/>
  <c r="E91" i="2"/>
  <c r="E90" i="2" s="1"/>
  <c r="E54" i="2" s="1"/>
  <c r="E46" i="2" s="1"/>
  <c r="E45" i="2" s="1"/>
  <c r="E10" i="2" s="1"/>
  <c r="G91" i="2"/>
  <c r="G90" i="2" s="1"/>
  <c r="G54" i="2" s="1"/>
  <c r="G46" i="2" s="1"/>
  <c r="G45" i="2" s="1"/>
  <c r="G88" i="2" s="1"/>
  <c r="E9" i="2"/>
  <c r="C8" i="1"/>
  <c r="C7" i="1" s="1"/>
  <c r="C91" i="2"/>
  <c r="C90" i="2" s="1"/>
  <c r="C54" i="2" s="1"/>
  <c r="C46" i="2" s="1"/>
  <c r="C45" i="2" s="1"/>
  <c r="C88" i="2" s="1"/>
  <c r="F8" i="2" l="1"/>
  <c r="F7" i="2" s="1"/>
  <c r="E8" i="2"/>
  <c r="E7" i="2" s="1"/>
  <c r="D88" i="2"/>
  <c r="D10" i="2"/>
  <c r="F88" i="2"/>
  <c r="E24" i="2"/>
  <c r="E23" i="2" s="1"/>
  <c r="F24" i="2"/>
  <c r="F23" i="2" s="1"/>
  <c r="H24" i="2"/>
  <c r="H23" i="2" s="1"/>
  <c r="H10" i="2"/>
  <c r="E88" i="2"/>
  <c r="G10" i="2"/>
  <c r="G24" i="2"/>
  <c r="G23" i="2" s="1"/>
  <c r="E22" i="2"/>
  <c r="E21" i="2" s="1"/>
  <c r="C10" i="2"/>
  <c r="C8" i="2" s="1"/>
  <c r="C24" i="2"/>
  <c r="C23" i="2" s="1"/>
  <c r="D22" i="2" l="1"/>
  <c r="D21" i="2" s="1"/>
  <c r="D8" i="2"/>
  <c r="D7" i="2" s="1"/>
  <c r="H22" i="2"/>
  <c r="H21" i="2" s="1"/>
  <c r="H8" i="2"/>
  <c r="H7" i="2" s="1"/>
  <c r="G8" i="2"/>
  <c r="G7" i="2" s="1"/>
  <c r="G22" i="2"/>
  <c r="G21" i="2" s="1"/>
  <c r="C22" i="2"/>
  <c r="C21" i="2" s="1"/>
  <c r="C7" i="2"/>
</calcChain>
</file>

<file path=xl/sharedStrings.xml><?xml version="1.0" encoding="utf-8"?>
<sst xmlns="http://schemas.openxmlformats.org/spreadsheetml/2006/main" count="649" uniqueCount="516">
  <si>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</si>
  <si>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</si>
  <si>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</si>
  <si>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</si>
  <si>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</si>
  <si>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</si>
  <si>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</si>
  <si>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</si>
  <si>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</si>
  <si>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</si>
  <si>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</si>
  <si>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</si>
  <si>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</si>
  <si>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</si>
  <si>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</si>
  <si>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</si>
  <si>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</si>
  <si>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</si>
  <si>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</si>
  <si>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</si>
  <si>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</si>
  <si>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</si>
  <si>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</si>
  <si>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</si>
  <si>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</si>
  <si>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</si>
  <si>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</si>
  <si>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</si>
  <si>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</si>
  <si>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</si>
  <si>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</si>
  <si>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</si>
  <si>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</si>
  <si>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</si>
  <si>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</si>
  <si>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</si>
  <si>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</si>
  <si>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</si>
  <si>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</si>
  <si>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</si>
  <si>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</si>
  <si>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</si>
  <si>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</si>
  <si>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</si>
  <si>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</si>
  <si>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</si>
  <si>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</si>
  <si>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</si>
  <si>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</si>
  <si>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</si>
  <si>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</si>
  <si>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</si>
  <si>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</si>
  <si>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</si>
  <si>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</si>
  <si>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</si>
  <si>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</si>
  <si>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</si>
  <si>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</si>
  <si>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</si>
  <si>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</si>
  <si>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</si>
  <si>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</si>
  <si>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</si>
  <si>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</si>
  <si>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</si>
  <si>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</si>
  <si>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</si>
  <si>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</si>
  <si>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</si>
  <si>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</si>
  <si>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</si>
  <si>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</si>
  <si>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</si>
  <si>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</si>
  <si>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</si>
  <si>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</si>
  <si>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</si>
  <si>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</si>
  <si>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</si>
  <si>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</si>
  <si>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</si>
  <si>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</si>
  <si>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</si>
  <si>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</si>
  <si>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</si>
  <si>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</si>
  <si>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</si>
  <si>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</si>
  <si>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</si>
  <si>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</si>
  <si>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</si>
  <si>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</si>
  <si>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</si>
  <si>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</si>
  <si>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</si>
  <si>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</si>
  <si>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</si>
  <si>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</si>
  <si>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</si>
  <si>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</si>
  <si>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</si>
  <si>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</si>
  <si>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</si>
  <si>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</si>
  <si>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</si>
  <si>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</si>
  <si>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</si>
  <si>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</si>
  <si>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</si>
  <si>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</si>
  <si>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</si>
  <si>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</si>
  <si>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</si>
  <si>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</si>
  <si>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</si>
  <si>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</si>
  <si>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</si>
  <si>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</si>
  <si>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</si>
  <si>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</si>
  <si>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</si>
  <si>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</si>
  <si>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</si>
  <si>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</si>
  <si>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</si>
  <si>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</si>
  <si>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</si>
  <si>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</si>
  <si>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</si>
  <si>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</si>
  <si>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</si>
  <si>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</si>
  <si>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</si>
  <si>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</si>
  <si>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</si>
  <si>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</si>
  <si>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</si>
  <si>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</si>
  <si>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</si>
  <si>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</si>
  <si>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</si>
  <si>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</si>
  <si>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</si>
  <si>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</si>
  <si>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</si>
  <si>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</si>
  <si>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</si>
  <si>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</si>
  <si>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</si>
  <si>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</si>
  <si>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</si>
  <si>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</si>
  <si>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</si>
  <si>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</si>
  <si>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</si>
  <si>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</si>
  <si>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</si>
  <si>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</si>
  <si>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</si>
  <si>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</si>
  <si>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</si>
  <si>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</si>
  <si>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</si>
  <si>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</si>
  <si>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</si>
  <si>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</si>
  <si>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</si>
  <si>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</si>
  <si>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</si>
  <si>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</si>
  <si>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</si>
  <si>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</si>
  <si>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</si>
  <si>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</si>
  <si>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48.05</t>
  </si>
  <si>
    <t>48.05.02</t>
  </si>
  <si>
    <t>08</t>
  </si>
  <si>
    <t>FONDURI EXTERNE NERAMBURSABILE
TOTAL VENITURI</t>
  </si>
  <si>
    <t>48.08</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</si>
  <si>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</si>
  <si>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</si>
  <si>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</si>
  <si>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</si>
  <si>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</si>
  <si>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</si>
  <si>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</si>
  <si>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</si>
  <si>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</si>
  <si>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</si>
  <si>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</si>
  <si>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</si>
  <si>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</si>
  <si>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</si>
  <si>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</si>
  <si>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</si>
  <si>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</si>
  <si>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</si>
  <si>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</si>
  <si>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</si>
  <si>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</si>
  <si>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</si>
  <si>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</si>
  <si>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</si>
  <si>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</si>
  <si>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</si>
  <si>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</si>
  <si>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</si>
  <si>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</si>
  <si>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</si>
  <si>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</si>
  <si>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</si>
  <si>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</si>
  <si>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</si>
  <si>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</si>
  <si>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</si>
  <si>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</si>
  <si>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</si>
  <si>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</si>
  <si>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</si>
  <si>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</si>
  <si>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</si>
  <si>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</si>
  <si>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</si>
  <si>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</si>
  <si>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</si>
  <si>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</si>
  <si>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</si>
  <si>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</si>
  <si>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</si>
  <si>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</si>
  <si>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</si>
  <si>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</si>
  <si>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</si>
  <si>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</si>
  <si>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</si>
  <si>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</si>
  <si>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</si>
  <si>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</si>
  <si>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</si>
  <si>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</si>
  <si>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</si>
  <si>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</si>
  <si>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</si>
  <si>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</si>
  <si>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</si>
  <si>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</si>
  <si>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</si>
  <si>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</si>
  <si>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</si>
  <si>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</si>
  <si>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</si>
  <si>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</si>
  <si>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</si>
  <si>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</si>
  <si>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</si>
  <si>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</si>
  <si>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</si>
  <si>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</si>
  <si>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</si>
  <si>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</si>
  <si>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</si>
  <si>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</si>
  <si>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</si>
  <si>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</si>
  <si>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</si>
  <si>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</si>
  <si>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</si>
  <si>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</si>
  <si>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</si>
  <si>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</si>
  <si>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</si>
  <si>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</si>
  <si>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</si>
  <si>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</si>
  <si>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</si>
  <si>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</si>
  <si>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</si>
  <si>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</si>
  <si>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</si>
  <si>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</si>
  <si>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</si>
  <si>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</si>
  <si>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</si>
  <si>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</si>
  <si>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</si>
  <si>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</si>
  <si>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</si>
  <si>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</si>
  <si>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</si>
  <si>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</si>
  <si>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</si>
  <si>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</si>
  <si>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</si>
  <si>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</si>
  <si>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</si>
  <si>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</si>
  <si>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</si>
  <si>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</si>
  <si>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</si>
  <si>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</si>
  <si>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</si>
  <si>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</si>
  <si>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</si>
  <si>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</si>
  <si>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</si>
  <si>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</si>
  <si>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</si>
  <si>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</si>
  <si>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</si>
  <si>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</si>
  <si>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</si>
  <si>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</si>
  <si>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</si>
  <si>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</si>
  <si>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</si>
  <si>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</si>
  <si>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</si>
  <si>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</si>
  <si>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</si>
  <si>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</si>
  <si>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</si>
  <si>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</si>
  <si>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</si>
  <si>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</si>
  <si>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</si>
  <si>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</si>
  <si>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</si>
  <si>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</si>
  <si>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</si>
  <si>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</si>
  <si>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</si>
  <si>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</si>
  <si>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</si>
  <si>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</si>
  <si>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</si>
  <si>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</si>
  <si>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</si>
  <si>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</si>
  <si>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</si>
  <si>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</si>
  <si>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</si>
  <si>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</si>
  <si>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</si>
  <si>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</si>
  <si>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</si>
  <si>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</si>
  <si>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</si>
  <si>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</si>
  <si>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</si>
  <si>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</si>
  <si>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</si>
  <si>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</si>
  <si>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</si>
  <si>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</si>
  <si>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</si>
  <si>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</si>
  <si>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</si>
  <si>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</si>
  <si>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</si>
  <si>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</si>
  <si>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</si>
  <si>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</si>
  <si>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</si>
  <si>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</si>
  <si>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</si>
  <si>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</si>
  <si>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</si>
  <si>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</si>
  <si>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</si>
  <si>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</si>
  <si>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</si>
  <si>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</si>
  <si>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</si>
  <si>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</si>
  <si>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</si>
  <si>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</si>
  <si>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</si>
  <si>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</si>
  <si>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</si>
  <si>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</si>
  <si>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</si>
  <si>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</si>
  <si>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</si>
  <si>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</si>
  <si>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</si>
  <si>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</si>
  <si>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</si>
  <si>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</si>
  <si>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</si>
  <si>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</si>
  <si>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</si>
  <si>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</si>
  <si>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</si>
  <si>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</si>
  <si>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</si>
  <si>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</si>
  <si>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</si>
  <si>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</si>
  <si>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</si>
  <si>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</si>
  <si>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</si>
  <si>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</si>
  <si>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</si>
  <si>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</si>
  <si>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</si>
  <si>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</si>
  <si>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</si>
  <si>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</si>
  <si>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</si>
  <si>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</si>
  <si>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</si>
  <si>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</si>
  <si>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</si>
  <si>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</si>
  <si>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</si>
  <si>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</si>
  <si>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</si>
  <si>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</si>
  <si>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</si>
  <si>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</si>
  <si>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</si>
  <si>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</si>
  <si>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</si>
  <si>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</si>
  <si>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</si>
  <si>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</si>
  <si>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</si>
  <si>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</si>
  <si>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</si>
  <si>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</si>
  <si>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</si>
  <si>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</si>
  <si>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</si>
  <si>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</si>
  <si>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</si>
  <si>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</si>
  <si>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</si>
  <si>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</si>
  <si>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</si>
  <si>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</si>
  <si>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</si>
  <si>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</si>
  <si>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</si>
  <si>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</si>
  <si>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</si>
  <si>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</si>
  <si>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</si>
  <si>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</si>
  <si>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</si>
  <si>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</si>
  <si>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</si>
  <si>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</si>
  <si>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</si>
  <si>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</si>
  <si>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</si>
  <si>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</si>
  <si>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</si>
  <si>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</si>
  <si>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</si>
  <si>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</si>
  <si>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Finantarea nationala</t>
  </si>
  <si>
    <t>Finantarea externa nerambursabila</t>
  </si>
  <si>
    <t>Finantare nationala</t>
  </si>
  <si>
    <t>Finantare externa nerambursabila</t>
  </si>
  <si>
    <t>FONDURI EXTERNE NERAMBURSABILE</t>
  </si>
  <si>
    <t>Alte chelutuieli in domeniul sanatatii</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</si>
  <si>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</si>
  <si>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</si>
  <si>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</si>
  <si>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</si>
  <si>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</si>
  <si>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</si>
  <si>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</si>
  <si>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</si>
  <si>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</si>
  <si>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</si>
  <si>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</si>
  <si>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</si>
  <si>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</si>
  <si>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</si>
  <si>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</si>
  <si>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</si>
  <si>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 xml:space="preserve">  ~ Vouchere de vacanta conform OUG nr.63/2023</t>
  </si>
  <si>
    <t xml:space="preserve">  - Subprogramul de tratament al tulburarii depresive majore</t>
  </si>
  <si>
    <t>~ indemniatie lunara stabilita in cuantum brut conform art. 3^1, alin. (1) din capitolul II al anexei nr.II la Legea-cadru nr. 153/2017, cu modificările și completările ulterioare, din care:</t>
  </si>
  <si>
    <t xml:space="preserve">  -  indemnizatie lunara pentru medicii specialisti si primari conform art. 3^1 ,alin. (1), lit a) si b) din capitolul II al anexei nr.II la Legea-cadru nr. 153/2017, cu modificările și completările ulterioare</t>
  </si>
  <si>
    <t xml:space="preserve">  -  indemnizatie lunara pentru medicii rezidenti conform art. 3^1 ,alin. (1), lit c) si d) din capitolul II al anexei nr.II la Legea-cadru nr. 153/2017, cu modificările și completările ulterioare</t>
  </si>
  <si>
    <t xml:space="preserve">  -  indemnizatie lunara pentru biologii, chimistii si biochimistii prevazuti la art. 3^1 ,alin. (1), lit e) din capitolul II al anexei nr.II la Legea-cadru nr. 153/2017, cu modificările și completările ulterioare</t>
  </si>
  <si>
    <t xml:space="preserve">  -  indemnizatie lunara pentru tehnicienii de radiologie şi imagistică licenţiaţi, asistenţii medicali de laborator clinic licenţiaţi, asistenţii medicali licenţiaţi în balneofiziokinetoterapie şi recuperare, asistenţii medicali dentari licenţiaţi, asistenţii medicali de profilaxie dentară licenţiaţi, asistenţii medicali licenţiaţi în nutriţie şi dietetică, asistenţii medicali, moaşe, surori medicale, indiferent de nivelul studiilor, precum şi cei asimilaţi acestora conform art. 3^1 ,alin. (1), lit f) din capitolul II al anexei nr.II la Legea-cadru nr. 153/2017, cu modificările și completările ulterioare</t>
  </si>
  <si>
    <t xml:space="preserve">  -  indemnizatie lunara pentru fiecare zi lucrată în zilele de repaus săptămânal, sărbători legale şi în celelalte zile în care, în conformitate cu reglementările legale în vigoare, nu se lucrează, conform art. 3^1 ,alin. (1), lit g) din capitolul II al anexei nr.II la Legea-cadru nr. 153/2017, cu modificările și completările ulterioare</t>
  </si>
  <si>
    <t>SUME PRIMITE DE LA UE/ALTI DONATORI IN CONTUL PLATILOR EFECTUATE SI PREFINANTARI</t>
  </si>
  <si>
    <t>Fondul Social European</t>
  </si>
  <si>
    <t>48.05.19</t>
  </si>
  <si>
    <t>SUME AFERENTE ASISTENTEI FINANCIARE NERAMBURSABILE ALOCATE PENTRU PNRR</t>
  </si>
  <si>
    <t>Sume rambursate din PNRR</t>
  </si>
  <si>
    <t>49.05</t>
  </si>
  <si>
    <t>49.05.02</t>
  </si>
  <si>
    <t>48.08.19</t>
  </si>
  <si>
    <t>CONT DE EXECUTIE CHELTUIELI 2024</t>
  </si>
  <si>
    <t>TITLUL VIII PROIECTE CU FINANTARE DIN FONDURI EXTERNE NERAMBURSABILE (FEN) POSTADERARE</t>
  </si>
  <si>
    <t>TITLUL XII PROIECTE CU FINANTARE DIN SUMELE REPREZENTAND ASISTENTA FINANCIARA NERAMBURSABILA AFERENTA PNRR</t>
  </si>
  <si>
    <t xml:space="preserve">    ~ medicamente imunologice folosite pentru producerea imunităţii active (sau folosite pentru prevenirea unor boli transmisibile), de care beneficiază unele segmente populaţionale în tratamentul ambulatoriu în regim de compensare, din care:</t>
  </si>
  <si>
    <t xml:space="preserve">         Programul national de sanatate mintala-Subprogramul national de tratament al bolnavilor cu toxicodependeta, precum si de testare a metabolitilor stupefiantelor</t>
  </si>
  <si>
    <t xml:space="preserve"> ~ Programul național de îngrijiri paliative</t>
  </si>
  <si>
    <t>Ingrijiri medicale la domiciliu, din care:</t>
  </si>
  <si>
    <t>Programe finantate din Fondul Social European Plus (FSE+), aferente cadrului financiar 2021-2027</t>
  </si>
  <si>
    <t>Fonduri europene nerambursabile</t>
  </si>
  <si>
    <t>Sume aferente TVA</t>
  </si>
  <si>
    <t>CONT DE EXECUTIE VENITURI  2024</t>
  </si>
  <si>
    <t>Director general</t>
  </si>
  <si>
    <t>Director economic</t>
  </si>
  <si>
    <t>Intocmit</t>
  </si>
  <si>
    <t xml:space="preserve">  Ec.Albu Drina</t>
  </si>
  <si>
    <t xml:space="preserve"> Ec.Bircu Florina</t>
  </si>
  <si>
    <t>Ec. Betiu Adrian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</si>
</sst>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27">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b/>
      <i/>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2">
    <xf numFmtId="0" fontId="0" fillId="0" borderId="0" xfId="0"/>
    <xf numFmtId="0" fontId="2" fillId="0" borderId="0" xfId="0" applyFont="1" applyAlignment="1">
      <alignment horizontal="left"/>
    </xf>
    <xf numFmtId="0" fontId="3" fillId="0" borderId="0" xfId="0" applyFont="1" applyAlignment="1">
      <alignment vertical="center" wrapText="1"/>
    </xf>
    <xf numFmtId="0" fontId="3" fillId="0" borderId="0" xfId="0" applyFont="1" applyAlignment="1">
      <alignment horizontal="left"/>
    </xf>
    <xf numFmtId="4" fontId="3" fillId="0" borderId="0" xfId="0" applyNumberFormat="1" applyFont="1"/>
    <xf numFmtId="0" fontId="2" fillId="0" borderId="0" xfId="0" applyFont="1"/>
    <xf numFmtId="0" fontId="4" fillId="0" borderId="0" xfId="0" applyFont="1"/>
    <xf numFmtId="0" fontId="2" fillId="0" borderId="0" xfId="0" applyFont="1" applyAlignment="1">
      <alignment horizontal="center"/>
    </xf>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4" fontId="3" fillId="0" borderId="0" xfId="0" applyNumberFormat="1" applyFont="1" applyAlignment="1">
      <alignment horizontal="center" vertical="center" wrapText="1"/>
    </xf>
    <xf numFmtId="2" fontId="3" fillId="0" borderId="1" xfId="0" applyNumberFormat="1" applyFont="1" applyBorder="1" applyAlignment="1">
      <alignment horizontal="center"/>
    </xf>
    <xf numFmtId="2" fontId="3" fillId="0" borderId="1" xfId="0" applyNumberFormat="1" applyFont="1" applyBorder="1" applyAlignment="1">
      <alignment horizontal="center" wrapText="1"/>
    </xf>
    <xf numFmtId="3" fontId="3" fillId="0" borderId="0" xfId="0" applyNumberFormat="1" applyFont="1" applyAlignment="1">
      <alignment horizontal="center"/>
    </xf>
    <xf numFmtId="3" fontId="4" fillId="0" borderId="0" xfId="0" applyNumberFormat="1" applyFont="1"/>
    <xf numFmtId="2" fontId="3" fillId="0" borderId="1" xfId="0" applyNumberFormat="1" applyFont="1" applyBorder="1" applyAlignment="1">
      <alignment wrapText="1"/>
    </xf>
    <xf numFmtId="4" fontId="3" fillId="0" borderId="1" xfId="0" applyNumberFormat="1" applyFont="1" applyBorder="1"/>
    <xf numFmtId="2" fontId="4" fillId="0" borderId="1" xfId="0" applyNumberFormat="1" applyFont="1" applyBorder="1" applyAlignment="1">
      <alignment wrapText="1"/>
    </xf>
    <xf numFmtId="3" fontId="4" fillId="0" borderId="1" xfId="0" applyNumberFormat="1" applyFont="1" applyBorder="1"/>
    <xf numFmtId="4" fontId="5" fillId="0" borderId="1" xfId="0" applyNumberFormat="1" applyFont="1" applyBorder="1"/>
    <xf numFmtId="4" fontId="4" fillId="0" borderId="1" xfId="1" applyNumberFormat="1" applyFont="1" applyBorder="1" applyAlignment="1" applyProtection="1">
      <alignment wrapText="1"/>
      <protection locked="0"/>
    </xf>
    <xf numFmtId="0" fontId="3" fillId="0" borderId="0" xfId="0" applyFont="1"/>
    <xf numFmtId="2" fontId="3" fillId="0" borderId="1" xfId="0" applyNumberFormat="1" applyFont="1" applyBorder="1"/>
    <xf numFmtId="2" fontId="7" fillId="0" borderId="1" xfId="0" applyNumberFormat="1" applyFont="1" applyBorder="1" applyAlignment="1">
      <alignment wrapText="1"/>
    </xf>
    <xf numFmtId="2" fontId="7" fillId="0" borderId="1" xfId="0" applyNumberFormat="1" applyFont="1" applyBorder="1" applyAlignment="1">
      <alignment horizontal="left" wrapText="1"/>
    </xf>
    <xf numFmtId="2" fontId="4" fillId="0" borderId="1" xfId="0" applyNumberFormat="1" applyFont="1" applyBorder="1" applyAlignment="1">
      <alignment horizontal="left" wrapText="1"/>
    </xf>
    <xf numFmtId="2" fontId="4" fillId="0" borderId="1" xfId="2" applyNumberFormat="1" applyFont="1" applyBorder="1" applyAlignment="1">
      <alignment wrapText="1"/>
    </xf>
    <xf numFmtId="4" fontId="4" fillId="0" borderId="0" xfId="0" applyNumberFormat="1" applyFont="1"/>
    <xf numFmtId="2" fontId="4"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49" fontId="4" fillId="0" borderId="1" xfId="0" applyNumberFormat="1" applyFont="1" applyBorder="1" applyAlignment="1">
      <alignment horizontal="left" wrapText="1"/>
    </xf>
    <xf numFmtId="2" fontId="5"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xf numFmtId="0" fontId="4" fillId="0" borderId="1" xfId="0" applyFont="1" applyBorder="1"/>
    <xf numFmtId="0" fontId="4" fillId="0" borderId="0" xfId="0" applyFont="1" applyAlignment="1">
      <alignment wrapText="1"/>
    </xf>
    <xf numFmtId="49" fontId="9" fillId="0" borderId="0" xfId="0" applyNumberFormat="1" applyFont="1" applyAlignment="1">
      <alignment vertical="top" wrapText="1"/>
    </xf>
    <xf numFmtId="3" fontId="10" fillId="0" borderId="0" xfId="0" applyNumberFormat="1" applyFont="1" applyAlignment="1">
      <alignment horizontal="center"/>
    </xf>
    <xf numFmtId="3" fontId="9" fillId="0" borderId="0" xfId="0" applyNumberFormat="1" applyFont="1"/>
    <xf numFmtId="0" fontId="9" fillId="0" borderId="0" xfId="0" applyFont="1"/>
    <xf numFmtId="4" fontId="9" fillId="0" borderId="0" xfId="0" applyNumberFormat="1" applyFont="1"/>
    <xf numFmtId="4" fontId="11" fillId="0" borderId="0" xfId="0" applyNumberFormat="1" applyFont="1" applyAlignment="1">
      <alignment wrapText="1"/>
    </xf>
    <xf numFmtId="3" fontId="11" fillId="0" borderId="0" xfId="0" applyNumberFormat="1" applyFont="1" applyAlignment="1">
      <alignment wrapText="1"/>
    </xf>
    <xf numFmtId="164" fontId="9" fillId="0" borderId="0" xfId="0" applyNumberFormat="1" applyFont="1"/>
    <xf numFmtId="3" fontId="10" fillId="0" borderId="0" xfId="0" applyNumberFormat="1" applyFont="1" applyAlignment="1">
      <alignment horizontal="center"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11" fillId="0" borderId="1" xfId="0" applyNumberFormat="1" applyFont="1" applyBorder="1" applyAlignment="1">
      <alignment horizontal="center" vertical="top" wrapText="1"/>
    </xf>
    <xf numFmtId="3" fontId="11" fillId="0" borderId="1" xfId="0" applyNumberFormat="1" applyFont="1" applyBorder="1" applyAlignment="1">
      <alignment horizontal="center"/>
    </xf>
    <xf numFmtId="3" fontId="10" fillId="0" borderId="1" xfId="0" applyNumberFormat="1" applyFont="1" applyBorder="1" applyAlignment="1">
      <alignment horizontal="center"/>
    </xf>
    <xf numFmtId="49" fontId="11" fillId="0" borderId="1" xfId="0" applyNumberFormat="1" applyFont="1" applyBorder="1" applyAlignment="1">
      <alignment vertical="top" wrapText="1"/>
    </xf>
    <xf numFmtId="165" fontId="11" fillId="0" borderId="1" xfId="2" applyNumberFormat="1" applyFont="1" applyBorder="1" applyAlignment="1">
      <alignment horizontal="left" wrapText="1"/>
    </xf>
    <xf numFmtId="3" fontId="11" fillId="0" borderId="1" xfId="3" applyNumberFormat="1" applyFont="1" applyBorder="1" applyAlignment="1">
      <alignment horizontal="right" wrapText="1"/>
    </xf>
    <xf numFmtId="4" fontId="11" fillId="0" borderId="0" xfId="0" applyNumberFormat="1" applyFont="1"/>
    <xf numFmtId="0" fontId="11" fillId="0" borderId="0" xfId="0" applyFont="1"/>
    <xf numFmtId="165" fontId="11" fillId="0" borderId="1" xfId="2" applyNumberFormat="1" applyFont="1" applyBorder="1" applyAlignment="1">
      <alignment wrapText="1"/>
    </xf>
    <xf numFmtId="49" fontId="11" fillId="0" borderId="1" xfId="0" applyNumberFormat="1" applyFont="1" applyBorder="1" applyAlignment="1">
      <alignment horizontal="left" vertical="top" wrapText="1"/>
    </xf>
    <xf numFmtId="49" fontId="9" fillId="0" borderId="1" xfId="0" applyNumberFormat="1" applyFont="1" applyBorder="1" applyAlignment="1">
      <alignment vertical="top" wrapText="1"/>
    </xf>
    <xf numFmtId="4" fontId="9" fillId="0" borderId="1" xfId="2" applyNumberFormat="1" applyFont="1" applyBorder="1" applyAlignment="1">
      <alignment wrapText="1"/>
    </xf>
    <xf numFmtId="165" fontId="9" fillId="0" borderId="1" xfId="2" applyNumberFormat="1" applyFont="1" applyBorder="1" applyAlignment="1">
      <alignment wrapText="1"/>
    </xf>
    <xf numFmtId="165" fontId="9" fillId="0" borderId="1" xfId="2" applyNumberFormat="1" applyFont="1" applyBorder="1" applyAlignment="1">
      <alignment horizontal="left" vertical="center" wrapText="1"/>
    </xf>
    <xf numFmtId="0" fontId="12" fillId="0" borderId="0" xfId="0" applyFont="1"/>
    <xf numFmtId="49" fontId="12" fillId="0" borderId="1" xfId="0" applyNumberFormat="1" applyFont="1" applyBorder="1" applyAlignment="1">
      <alignment vertical="top" wrapText="1"/>
    </xf>
    <xf numFmtId="165" fontId="12" fillId="0" borderId="1" xfId="2" applyNumberFormat="1" applyFont="1" applyBorder="1" applyAlignment="1">
      <alignment wrapText="1"/>
    </xf>
    <xf numFmtId="49" fontId="9" fillId="0" borderId="1" xfId="0" applyNumberFormat="1" applyFont="1" applyBorder="1" applyAlignment="1">
      <alignment horizontal="left" vertical="top" wrapText="1"/>
    </xf>
    <xf numFmtId="165" fontId="11" fillId="0" borderId="1" xfId="3" applyNumberFormat="1" applyFont="1" applyBorder="1" applyAlignment="1">
      <alignment wrapText="1"/>
    </xf>
    <xf numFmtId="165" fontId="9" fillId="0" borderId="1" xfId="3" applyNumberFormat="1" applyFont="1" applyBorder="1" applyAlignment="1">
      <alignment wrapText="1"/>
    </xf>
    <xf numFmtId="49" fontId="15" fillId="0" borderId="1" xfId="0" applyNumberFormat="1" applyFont="1" applyBorder="1" applyAlignment="1">
      <alignment vertical="top" wrapText="1"/>
    </xf>
    <xf numFmtId="4" fontId="11" fillId="0" borderId="1" xfId="2" applyNumberFormat="1" applyFont="1" applyBorder="1" applyAlignment="1">
      <alignment wrapText="1"/>
    </xf>
    <xf numFmtId="4" fontId="9" fillId="0" borderId="1" xfId="0" applyNumberFormat="1" applyFont="1" applyBorder="1" applyAlignment="1">
      <alignment wrapText="1"/>
    </xf>
    <xf numFmtId="4" fontId="9" fillId="0" borderId="1" xfId="0" applyNumberFormat="1" applyFont="1" applyBorder="1" applyAlignment="1">
      <alignment horizontal="left" wrapText="1"/>
    </xf>
    <xf numFmtId="4" fontId="11" fillId="0" borderId="1" xfId="0" applyNumberFormat="1" applyFont="1" applyBorder="1" applyAlignment="1">
      <alignment horizontal="left" wrapText="1"/>
    </xf>
    <xf numFmtId="165" fontId="16" fillId="0" borderId="1" xfId="2" applyNumberFormat="1" applyFont="1" applyBorder="1" applyAlignment="1">
      <alignment wrapText="1"/>
    </xf>
    <xf numFmtId="165" fontId="16" fillId="0" borderId="1" xfId="2" applyNumberFormat="1" applyFont="1" applyBorder="1" applyAlignment="1">
      <alignment horizontal="left" vertical="center" wrapText="1"/>
    </xf>
    <xf numFmtId="165" fontId="17" fillId="0" borderId="1" xfId="3" applyNumberFormat="1" applyFont="1" applyBorder="1" applyAlignment="1">
      <alignment horizontal="left" vertical="center" wrapText="1"/>
    </xf>
    <xf numFmtId="165" fontId="16" fillId="0" borderId="1" xfId="3" applyNumberFormat="1" applyFont="1" applyBorder="1" applyAlignment="1">
      <alignment horizontal="left" vertical="center" wrapText="1"/>
    </xf>
    <xf numFmtId="3" fontId="9" fillId="0" borderId="1" xfId="0" applyNumberFormat="1" applyFont="1" applyBorder="1" applyAlignment="1">
      <alignment vertical="top" wrapText="1"/>
    </xf>
    <xf numFmtId="165" fontId="11" fillId="0" borderId="1" xfId="4" applyNumberFormat="1" applyFont="1" applyBorder="1" applyAlignment="1">
      <alignment vertical="top" wrapText="1"/>
    </xf>
    <xf numFmtId="165" fontId="9" fillId="0" borderId="1" xfId="4" applyNumberFormat="1" applyFont="1" applyBorder="1" applyAlignment="1">
      <alignment vertical="top" wrapText="1"/>
    </xf>
    <xf numFmtId="165" fontId="11" fillId="0" borderId="1" xfId="5" applyNumberFormat="1" applyFont="1" applyBorder="1" applyAlignment="1">
      <alignment vertical="top" wrapText="1"/>
    </xf>
    <xf numFmtId="4" fontId="9" fillId="0" borderId="1" xfId="0" applyNumberFormat="1" applyFont="1" applyBorder="1"/>
    <xf numFmtId="165" fontId="19" fillId="0" borderId="1" xfId="2" applyNumberFormat="1" applyFont="1" applyBorder="1" applyAlignment="1">
      <alignment wrapText="1"/>
    </xf>
    <xf numFmtId="4" fontId="9" fillId="0" borderId="1" xfId="0" applyNumberFormat="1" applyFont="1" applyBorder="1" applyAlignment="1">
      <alignment horizontal="left" vertical="center" wrapText="1"/>
    </xf>
    <xf numFmtId="2" fontId="9" fillId="0" borderId="1" xfId="2" applyNumberFormat="1" applyFont="1" applyBorder="1" applyAlignment="1">
      <alignment wrapText="1"/>
    </xf>
    <xf numFmtId="165" fontId="11" fillId="0" borderId="1" xfId="2" applyNumberFormat="1" applyFont="1" applyBorder="1"/>
    <xf numFmtId="165" fontId="9" fillId="0" borderId="1" xfId="2" applyNumberFormat="1" applyFont="1" applyBorder="1"/>
    <xf numFmtId="3" fontId="11" fillId="0" borderId="1" xfId="0" applyNumberFormat="1" applyFont="1" applyBorder="1" applyAlignment="1">
      <alignment wrapText="1"/>
    </xf>
    <xf numFmtId="3" fontId="9" fillId="0" borderId="1" xfId="0" applyNumberFormat="1" applyFont="1" applyBorder="1" applyAlignment="1">
      <alignment wrapText="1"/>
    </xf>
    <xf numFmtId="1" fontId="3" fillId="0" borderId="1" xfId="0" applyNumberFormat="1" applyFont="1" applyBorder="1" applyAlignment="1">
      <alignment horizontal="center"/>
    </xf>
    <xf numFmtId="4" fontId="2" fillId="0" borderId="0" xfId="0" applyNumberFormat="1" applyFont="1" applyAlignment="1">
      <alignment horizontal="center"/>
    </xf>
    <xf numFmtId="2" fontId="5" fillId="0" borderId="1" xfId="0" applyNumberFormat="1" applyFont="1" applyBorder="1" applyAlignment="1">
      <alignment horizontal="left"/>
    </xf>
    <xf numFmtId="2" fontId="6" fillId="0" borderId="1" xfId="0" applyNumberFormat="1" applyFont="1" applyBorder="1" applyAlignment="1">
      <alignment horizontal="left"/>
    </xf>
    <xf numFmtId="2" fontId="20" fillId="0" borderId="1" xfId="0" applyNumberFormat="1" applyFont="1" applyBorder="1" applyAlignment="1">
      <alignment wrapText="1"/>
    </xf>
    <xf numFmtId="2" fontId="21" fillId="0" borderId="1" xfId="0" applyNumberFormat="1" applyFont="1" applyBorder="1" applyAlignment="1">
      <alignment wrapText="1"/>
    </xf>
    <xf numFmtId="2" fontId="22" fillId="0" borderId="1" xfId="0" applyNumberFormat="1" applyFont="1" applyBorder="1" applyAlignment="1">
      <alignment wrapText="1"/>
    </xf>
    <xf numFmtId="2" fontId="6" fillId="0" borderId="1" xfId="0" applyNumberFormat="1" applyFont="1" applyBorder="1" applyAlignment="1">
      <alignment wrapText="1"/>
    </xf>
    <xf numFmtId="49" fontId="6" fillId="0" borderId="1" xfId="1" applyNumberFormat="1" applyBorder="1" applyAlignment="1" applyProtection="1">
      <alignment horizontal="left"/>
      <protection locked="0"/>
    </xf>
    <xf numFmtId="2" fontId="3" fillId="0" borderId="1" xfId="0" applyNumberFormat="1" applyFont="1" applyBorder="1" applyAlignment="1">
      <alignment horizontal="left"/>
    </xf>
    <xf numFmtId="2" fontId="6" fillId="0" borderId="1" xfId="0" applyNumberFormat="1" applyFont="1" applyBorder="1" applyAlignment="1">
      <alignment horizontal="left" vertical="center"/>
    </xf>
    <xf numFmtId="0" fontId="23" fillId="0" borderId="0" xfId="0" applyFont="1" applyAlignment="1">
      <alignment horizontal="left"/>
    </xf>
    <xf numFmtId="3" fontId="24" fillId="0" borderId="0" xfId="0" applyNumberFormat="1" applyFont="1" applyAlignment="1">
      <alignment horizontal="center"/>
    </xf>
    <xf numFmtId="3" fontId="9" fillId="0" borderId="1" xfId="0" applyNumberFormat="1" applyFont="1" applyBorder="1" applyAlignment="1">
      <alignment horizontal="center" vertical="top" wrapText="1"/>
    </xf>
    <xf numFmtId="4"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3" fillId="0" borderId="1" xfId="3" applyNumberFormat="1" applyFont="1" applyBorder="1" applyAlignment="1">
      <alignment horizontal="right" wrapText="1"/>
    </xf>
    <xf numFmtId="4" fontId="14" fillId="0" borderId="1" xfId="0" applyNumberFormat="1" applyFont="1" applyBorder="1" applyAlignment="1">
      <alignment horizontal="right"/>
    </xf>
    <xf numFmtId="4" fontId="11" fillId="0" borderId="1" xfId="3" applyNumberFormat="1" applyFont="1" applyBorder="1" applyAlignment="1">
      <alignment horizontal="right"/>
    </xf>
    <xf numFmtId="4" fontId="11" fillId="0" borderId="1" xfId="0" applyNumberFormat="1" applyFont="1" applyBorder="1"/>
    <xf numFmtId="4" fontId="9" fillId="0" borderId="1" xfId="2" applyNumberFormat="1" applyFont="1" applyBorder="1" applyAlignment="1">
      <alignment horizontal="center" wrapText="1"/>
    </xf>
    <xf numFmtId="49" fontId="25" fillId="0" borderId="1" xfId="0" applyNumberFormat="1" applyFont="1" applyBorder="1" applyAlignment="1">
      <alignment vertical="top"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3" fontId="11" fillId="2" borderId="1" xfId="3" applyNumberFormat="1" applyFont="1" applyFill="1" applyBorder="1" applyAlignment="1">
      <alignment horizontal="right" wrapText="1"/>
    </xf>
    <xf numFmtId="49" fontId="9" fillId="2" borderId="0" xfId="0" applyNumberFormat="1" applyFont="1" applyFill="1" applyAlignment="1">
      <alignment vertical="top" wrapText="1"/>
    </xf>
    <xf numFmtId="165" fontId="9" fillId="2" borderId="1" xfId="2" applyNumberFormat="1" applyFont="1" applyFill="1" applyBorder="1"/>
    <xf numFmtId="165" fontId="25" fillId="0" borderId="1" xfId="2" applyNumberFormat="1" applyFont="1" applyBorder="1" applyAlignment="1">
      <alignment wrapText="1"/>
    </xf>
    <xf numFmtId="2" fontId="3" fillId="0" borderId="1" xfId="0" applyNumberFormat="1" applyFont="1" applyBorder="1" applyAlignment="1">
      <alignment horizontal="left" vertical="center" wrapText="1"/>
    </xf>
    <xf numFmtId="165" fontId="26" fillId="0" borderId="1" xfId="2" applyNumberFormat="1" applyFont="1" applyBorder="1" applyAlignment="1">
      <alignment wrapText="1"/>
    </xf>
    <xf numFmtId="3" fontId="25" fillId="0" borderId="1" xfId="0" applyNumberFormat="1" applyFont="1" applyBorder="1" applyAlignment="1">
      <alignment wrapText="1"/>
    </xf>
    <xf numFmtId="4" fontId="25" fillId="0" borderId="1" xfId="0" applyNumberFormat="1" applyFont="1" applyBorder="1"/>
    <xf numFmtId="4" fontId="9" fillId="0" borderId="1" xfId="0" applyNumberFormat="1" applyFont="1" applyBorder="1" applyAlignment="1">
      <alignment vertical="top" wrapText="1"/>
    </xf>
    <xf numFmtId="4" fontId="9" fillId="0" borderId="1" xfId="3" applyNumberFormat="1" applyFont="1" applyBorder="1" applyAlignment="1">
      <alignment horizontal="right" wrapText="1"/>
    </xf>
    <xf numFmtId="4" fontId="12" fillId="0" borderId="1" xfId="0" applyNumberFormat="1" applyFont="1" applyBorder="1" applyAlignment="1">
      <alignment horizontal="right"/>
    </xf>
    <xf numFmtId="4" fontId="9" fillId="2" borderId="1" xfId="0" applyNumberFormat="1" applyFont="1" applyFill="1" applyBorder="1"/>
    <xf numFmtId="4" fontId="4" fillId="0" borderId="1" xfId="0" applyNumberFormat="1" applyFont="1" applyBorder="1"/>
    <xf numFmtId="0" fontId="9"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I150"/>
  <sheetViews>
    <sheetView zoomScaleNormal="100" workbookViewId="0">
      <pane xSplit="3" ySplit="6" topLeftCell="D85" activePane="bottomRight" state="frozen"/>
      <selection activeCell="B2" sqref="B2"/>
      <selection pane="topRight" activeCell="B2" sqref="B2"/>
      <selection pane="bottomLeft" activeCell="B2" sqref="B2"/>
      <selection pane="bottomRight" activeCell="B107" sqref="B107:F108"/>
    </sheetView>
  </sheetViews>
  <sheetFormatPr defaultRowHeight="12.75"/>
  <cols>
    <col min="1" max="1" width="11" style="35" customWidth="1"/>
    <col min="2" max="2" width="59.5703125" style="6" customWidth="1"/>
    <col min="3" max="3" width="15" style="27" customWidth="1"/>
    <col min="4" max="4" width="12.7109375" style="27" customWidth="1"/>
    <col min="5" max="6" width="18" style="6"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6384" width="9.140625" style="6"/>
  </cols>
  <sheetData>
    <row r="1" spans="1:165" ht="15">
      <c r="B1" s="101" t="s">
        <v>509</v>
      </c>
      <c r="C1" s="91"/>
      <c r="D1" s="91"/>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65">
      <c r="B2" s="1"/>
      <c r="C2" s="91"/>
      <c r="D2" s="91"/>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row>
    <row r="3" spans="1:165">
      <c r="A3" s="2"/>
      <c r="B3" s="3"/>
      <c r="E3" s="27"/>
      <c r="F3" s="27"/>
      <c r="FG3" s="5"/>
    </row>
    <row r="4" spans="1:165" ht="12.75" customHeight="1">
      <c r="E4" s="27"/>
      <c r="F4" s="7" t="s">
        <v>0</v>
      </c>
      <c r="G4" s="131"/>
      <c r="H4" s="131"/>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30"/>
      <c r="EJ4" s="130"/>
      <c r="EK4" s="130"/>
      <c r="EL4" s="130"/>
      <c r="EM4" s="130"/>
      <c r="EN4" s="129"/>
      <c r="EO4" s="129"/>
      <c r="EP4" s="129"/>
      <c r="EQ4" s="129"/>
      <c r="ER4" s="129"/>
      <c r="ES4" s="129"/>
      <c r="ET4" s="129"/>
      <c r="EU4" s="129"/>
      <c r="EV4" s="129"/>
      <c r="EW4" s="129"/>
      <c r="EX4" s="129"/>
      <c r="EY4" s="129"/>
      <c r="EZ4" s="129"/>
      <c r="FA4" s="129"/>
      <c r="FB4" s="129"/>
      <c r="FC4" s="129"/>
      <c r="FD4" s="129"/>
      <c r="FE4" s="129"/>
      <c r="FF4" s="129"/>
      <c r="FG4" s="129"/>
    </row>
    <row r="5" spans="1:165"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65" s="14" customFormat="1">
      <c r="A6" s="11"/>
      <c r="B6" s="12"/>
      <c r="C6" s="90"/>
      <c r="D6" s="90"/>
      <c r="E6" s="90"/>
      <c r="F6" s="90"/>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row>
    <row r="7" spans="1:165">
      <c r="A7" s="92" t="s">
        <v>7</v>
      </c>
      <c r="B7" s="15" t="s">
        <v>8</v>
      </c>
      <c r="C7" s="16">
        <f>+C8+C66+C104+C92+C95+C90</f>
        <v>260813000</v>
      </c>
      <c r="D7" s="16">
        <f>+D8+D66+D104+D92+D90</f>
        <v>63807000</v>
      </c>
      <c r="E7" s="16">
        <f>+E8+E66+E104+E92+E90</f>
        <v>22833161.549999997</v>
      </c>
      <c r="F7" s="16">
        <f>+F8+F66+F104+F92+F90</f>
        <v>22833161.549999997</v>
      </c>
      <c r="G7" s="27"/>
      <c r="H7" s="27"/>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27"/>
      <c r="FI7" s="27"/>
    </row>
    <row r="8" spans="1:165">
      <c r="A8" s="92" t="s">
        <v>9</v>
      </c>
      <c r="B8" s="15" t="s">
        <v>10</v>
      </c>
      <c r="C8" s="16">
        <f t="shared" ref="C8:F8" si="0">+C14+C52+C9</f>
        <v>260813000</v>
      </c>
      <c r="D8" s="16">
        <f t="shared" si="0"/>
        <v>63807000</v>
      </c>
      <c r="E8" s="16">
        <f t="shared" si="0"/>
        <v>24333382.549999997</v>
      </c>
      <c r="F8" s="16">
        <f t="shared" si="0"/>
        <v>24333382.549999997</v>
      </c>
      <c r="G8" s="27"/>
      <c r="H8" s="27"/>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27"/>
      <c r="FI8" s="27"/>
    </row>
    <row r="9" spans="1:165">
      <c r="A9" s="92" t="s">
        <v>11</v>
      </c>
      <c r="B9" s="15" t="s">
        <v>12</v>
      </c>
      <c r="C9" s="16">
        <f t="shared" ref="C9:F9" si="1">+C10+C11+C12+C13</f>
        <v>0</v>
      </c>
      <c r="D9" s="16">
        <f t="shared" si="1"/>
        <v>0</v>
      </c>
      <c r="E9" s="16">
        <f t="shared" si="1"/>
        <v>0</v>
      </c>
      <c r="F9" s="16">
        <f t="shared" si="1"/>
        <v>0</v>
      </c>
      <c r="G9" s="27"/>
      <c r="H9" s="27"/>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27"/>
      <c r="FI9" s="27"/>
    </row>
    <row r="10" spans="1:165" ht="38.25">
      <c r="A10" s="92" t="s">
        <v>13</v>
      </c>
      <c r="B10" s="15" t="s">
        <v>14</v>
      </c>
      <c r="C10" s="16"/>
      <c r="D10" s="16"/>
      <c r="E10" s="16"/>
      <c r="F10" s="16"/>
      <c r="G10" s="27"/>
      <c r="H10" s="27"/>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27"/>
      <c r="FI10" s="27"/>
    </row>
    <row r="11" spans="1:165" ht="38.25">
      <c r="A11" s="92" t="s">
        <v>15</v>
      </c>
      <c r="B11" s="15" t="s">
        <v>16</v>
      </c>
      <c r="C11" s="16"/>
      <c r="D11" s="16"/>
      <c r="E11" s="16"/>
      <c r="F11" s="16"/>
      <c r="G11" s="27"/>
      <c r="H11" s="27"/>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27"/>
      <c r="FI11" s="27"/>
    </row>
    <row r="12" spans="1:165" ht="25.5">
      <c r="A12" s="92" t="s">
        <v>17</v>
      </c>
      <c r="B12" s="15" t="s">
        <v>18</v>
      </c>
      <c r="C12" s="16"/>
      <c r="D12" s="16"/>
      <c r="E12" s="16"/>
      <c r="F12" s="16"/>
      <c r="G12" s="27"/>
      <c r="H12" s="27"/>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27"/>
      <c r="FI12" s="27"/>
    </row>
    <row r="13" spans="1:165" ht="38.25">
      <c r="A13" s="92" t="s">
        <v>19</v>
      </c>
      <c r="B13" s="15" t="s">
        <v>20</v>
      </c>
      <c r="C13" s="16"/>
      <c r="D13" s="16"/>
      <c r="E13" s="16"/>
      <c r="F13" s="16"/>
      <c r="G13" s="27"/>
      <c r="H13" s="27"/>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27"/>
      <c r="FI13" s="27"/>
    </row>
    <row r="14" spans="1:165">
      <c r="A14" s="92" t="s">
        <v>21</v>
      </c>
      <c r="B14" s="15" t="s">
        <v>22</v>
      </c>
      <c r="C14" s="16">
        <f t="shared" ref="C14:F14" si="2">+C15+C28</f>
        <v>256438000</v>
      </c>
      <c r="D14" s="16">
        <f t="shared" si="2"/>
        <v>61638000</v>
      </c>
      <c r="E14" s="16">
        <f t="shared" si="2"/>
        <v>23982751.149999999</v>
      </c>
      <c r="F14" s="16">
        <f t="shared" si="2"/>
        <v>23982751.149999999</v>
      </c>
      <c r="G14" s="27"/>
      <c r="H14" s="27"/>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27"/>
      <c r="FI14" s="27"/>
    </row>
    <row r="15" spans="1:165">
      <c r="A15" s="92" t="s">
        <v>23</v>
      </c>
      <c r="B15" s="15" t="s">
        <v>24</v>
      </c>
      <c r="C15" s="16">
        <f t="shared" ref="C15:F15" si="3">+C16+C24+C27</f>
        <v>15819000</v>
      </c>
      <c r="D15" s="16">
        <f t="shared" si="3"/>
        <v>3484000</v>
      </c>
      <c r="E15" s="16">
        <f t="shared" si="3"/>
        <v>1724657.15</v>
      </c>
      <c r="F15" s="16">
        <f t="shared" si="3"/>
        <v>1724657.15</v>
      </c>
      <c r="G15" s="27"/>
      <c r="H15" s="27"/>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27"/>
      <c r="FI15" s="27"/>
    </row>
    <row r="16" spans="1:165" ht="25.5">
      <c r="A16" s="92" t="s">
        <v>25</v>
      </c>
      <c r="B16" s="15" t="s">
        <v>26</v>
      </c>
      <c r="C16" s="16">
        <f t="shared" ref="C16:F16" si="4">C17+C18+C20+C21+C22+C19+C23</f>
        <v>545000</v>
      </c>
      <c r="D16" s="16">
        <f t="shared" si="4"/>
        <v>130000</v>
      </c>
      <c r="E16" s="16">
        <f t="shared" si="4"/>
        <v>356981</v>
      </c>
      <c r="F16" s="16">
        <f t="shared" si="4"/>
        <v>356981</v>
      </c>
      <c r="G16" s="27"/>
      <c r="H16" s="27"/>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27"/>
      <c r="FI16" s="27"/>
    </row>
    <row r="17" spans="1:165" ht="25.5">
      <c r="A17" s="93" t="s">
        <v>27</v>
      </c>
      <c r="B17" s="17" t="s">
        <v>28</v>
      </c>
      <c r="C17" s="16">
        <v>545000</v>
      </c>
      <c r="D17" s="16">
        <v>130000</v>
      </c>
      <c r="E17" s="127">
        <v>285096</v>
      </c>
      <c r="F17" s="127">
        <v>285096</v>
      </c>
      <c r="G17" s="27"/>
      <c r="H17" s="27"/>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27"/>
      <c r="FI17" s="27"/>
    </row>
    <row r="18" spans="1:165" ht="25.5">
      <c r="A18" s="93" t="s">
        <v>29</v>
      </c>
      <c r="B18" s="17" t="s">
        <v>30</v>
      </c>
      <c r="C18" s="16"/>
      <c r="D18" s="16"/>
      <c r="E18" s="127"/>
      <c r="F18" s="127"/>
      <c r="G18" s="27"/>
      <c r="H18" s="27"/>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27"/>
      <c r="FI18" s="27"/>
    </row>
    <row r="19" spans="1:165">
      <c r="A19" s="93" t="s">
        <v>31</v>
      </c>
      <c r="B19" s="17" t="s">
        <v>32</v>
      </c>
      <c r="C19" s="16"/>
      <c r="D19" s="16"/>
      <c r="E19" s="127"/>
      <c r="F19" s="127"/>
      <c r="G19" s="27"/>
      <c r="H19" s="27"/>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27"/>
      <c r="FI19" s="27"/>
    </row>
    <row r="20" spans="1:165" ht="25.5">
      <c r="A20" s="93" t="s">
        <v>33</v>
      </c>
      <c r="B20" s="17" t="s">
        <v>34</v>
      </c>
      <c r="C20" s="16"/>
      <c r="D20" s="16"/>
      <c r="E20" s="127"/>
      <c r="F20" s="127"/>
      <c r="G20" s="27"/>
      <c r="H20" s="27"/>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27"/>
      <c r="FI20" s="27"/>
    </row>
    <row r="21" spans="1:165" ht="25.5">
      <c r="A21" s="93" t="s">
        <v>35</v>
      </c>
      <c r="B21" s="17" t="s">
        <v>36</v>
      </c>
      <c r="C21" s="16"/>
      <c r="D21" s="16"/>
      <c r="E21" s="127"/>
      <c r="F21" s="127"/>
      <c r="G21" s="27"/>
      <c r="H21" s="27"/>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27"/>
      <c r="FI21" s="27"/>
    </row>
    <row r="22" spans="1:165" ht="43.5" customHeight="1">
      <c r="A22" s="93" t="s">
        <v>37</v>
      </c>
      <c r="B22" s="94" t="s">
        <v>38</v>
      </c>
      <c r="C22" s="16"/>
      <c r="D22" s="16"/>
      <c r="E22" s="127"/>
      <c r="F22" s="127"/>
      <c r="G22" s="27"/>
      <c r="H22" s="27"/>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27"/>
      <c r="FI22" s="27"/>
    </row>
    <row r="23" spans="1:165" ht="43.5" customHeight="1">
      <c r="A23" s="93" t="s">
        <v>39</v>
      </c>
      <c r="B23" s="94" t="s">
        <v>40</v>
      </c>
      <c r="C23" s="16"/>
      <c r="D23" s="16"/>
      <c r="E23" s="127">
        <v>71885</v>
      </c>
      <c r="F23" s="127">
        <v>71885</v>
      </c>
      <c r="G23" s="27"/>
      <c r="H23" s="27"/>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27"/>
      <c r="FI23" s="27"/>
    </row>
    <row r="24" spans="1:165">
      <c r="A24" s="92" t="s">
        <v>41</v>
      </c>
      <c r="B24" s="95" t="s">
        <v>42</v>
      </c>
      <c r="C24" s="19">
        <f t="shared" ref="C24:F24" si="5">C25+C26</f>
        <v>0</v>
      </c>
      <c r="D24" s="19">
        <f t="shared" si="5"/>
        <v>0</v>
      </c>
      <c r="E24" s="19">
        <f t="shared" si="5"/>
        <v>15153</v>
      </c>
      <c r="F24" s="19">
        <f t="shared" si="5"/>
        <v>15153</v>
      </c>
      <c r="G24" s="27"/>
      <c r="H24" s="27"/>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27"/>
      <c r="FI24" s="27"/>
    </row>
    <row r="25" spans="1:165">
      <c r="A25" s="93" t="s">
        <v>43</v>
      </c>
      <c r="B25" s="94" t="s">
        <v>44</v>
      </c>
      <c r="C25" s="16"/>
      <c r="D25" s="16"/>
      <c r="E25" s="127">
        <v>15153</v>
      </c>
      <c r="F25" s="127">
        <v>15153</v>
      </c>
      <c r="G25" s="27"/>
      <c r="H25" s="27"/>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27"/>
      <c r="FI25" s="27"/>
    </row>
    <row r="26" spans="1:165" ht="25.5">
      <c r="A26" s="93" t="s">
        <v>45</v>
      </c>
      <c r="B26" s="94" t="s">
        <v>46</v>
      </c>
      <c r="C26" s="16"/>
      <c r="D26" s="16"/>
      <c r="E26" s="127"/>
      <c r="F26" s="127"/>
      <c r="G26" s="27"/>
      <c r="H26" s="27"/>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27"/>
      <c r="FI26" s="27"/>
    </row>
    <row r="27" spans="1:165" ht="25.5">
      <c r="A27" s="93" t="s">
        <v>47</v>
      </c>
      <c r="B27" s="94" t="s">
        <v>48</v>
      </c>
      <c r="C27" s="16">
        <v>15274000</v>
      </c>
      <c r="D27" s="16">
        <v>3354000</v>
      </c>
      <c r="E27" s="127">
        <v>1352523.15</v>
      </c>
      <c r="F27" s="127">
        <v>1352523.15</v>
      </c>
      <c r="G27" s="27"/>
      <c r="H27" s="27"/>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27"/>
      <c r="FI27" s="27"/>
    </row>
    <row r="28" spans="1:165">
      <c r="A28" s="92" t="s">
        <v>49</v>
      </c>
      <c r="B28" s="15" t="s">
        <v>50</v>
      </c>
      <c r="C28" s="16">
        <f t="shared" ref="C28:F28" si="6">C29+C35+C51+C36+C37+C38+C39+C40+C41+C42+C43+C44+C45+C46+C47+C48+C49+C50</f>
        <v>240619000</v>
      </c>
      <c r="D28" s="16">
        <f t="shared" si="6"/>
        <v>58154000</v>
      </c>
      <c r="E28" s="16">
        <f t="shared" si="6"/>
        <v>22258094</v>
      </c>
      <c r="F28" s="16">
        <f t="shared" si="6"/>
        <v>22258094</v>
      </c>
      <c r="G28" s="27"/>
      <c r="H28" s="27"/>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27"/>
      <c r="FI28" s="27"/>
    </row>
    <row r="29" spans="1:165" ht="25.5">
      <c r="A29" s="92" t="s">
        <v>51</v>
      </c>
      <c r="B29" s="15" t="s">
        <v>52</v>
      </c>
      <c r="C29" s="16">
        <f t="shared" ref="C29:F29" si="7">C30+C31+C32+C33+C34</f>
        <v>232826000</v>
      </c>
      <c r="D29" s="16">
        <f t="shared" si="7"/>
        <v>57012000</v>
      </c>
      <c r="E29" s="16">
        <f t="shared" si="7"/>
        <v>21750554</v>
      </c>
      <c r="F29" s="16">
        <f t="shared" si="7"/>
        <v>21750554</v>
      </c>
      <c r="G29" s="27"/>
      <c r="H29" s="27"/>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27"/>
      <c r="FI29" s="27"/>
    </row>
    <row r="30" spans="1:165" ht="25.5">
      <c r="A30" s="93" t="s">
        <v>53</v>
      </c>
      <c r="B30" s="17" t="s">
        <v>54</v>
      </c>
      <c r="C30" s="16">
        <v>232826000</v>
      </c>
      <c r="D30" s="16">
        <v>57012000</v>
      </c>
      <c r="E30" s="127">
        <v>22075570</v>
      </c>
      <c r="F30" s="127">
        <v>22075570</v>
      </c>
      <c r="G30" s="27"/>
      <c r="H30" s="27"/>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27"/>
      <c r="FI30" s="27"/>
    </row>
    <row r="31" spans="1:165" ht="38.25">
      <c r="A31" s="93" t="s">
        <v>55</v>
      </c>
      <c r="B31" s="96" t="s">
        <v>56</v>
      </c>
      <c r="C31" s="16"/>
      <c r="D31" s="16"/>
      <c r="E31" s="127">
        <v>-325405</v>
      </c>
      <c r="F31" s="127">
        <v>-325405</v>
      </c>
      <c r="G31" s="27"/>
      <c r="H31" s="27"/>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27"/>
      <c r="FI31" s="27"/>
    </row>
    <row r="32" spans="1:165" ht="27.75" customHeight="1">
      <c r="A32" s="93" t="s">
        <v>57</v>
      </c>
      <c r="B32" s="17" t="s">
        <v>58</v>
      </c>
      <c r="C32" s="16"/>
      <c r="D32" s="16"/>
      <c r="E32" s="127"/>
      <c r="F32" s="127"/>
      <c r="G32" s="27"/>
      <c r="H32" s="27"/>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27"/>
      <c r="FI32" s="27"/>
    </row>
    <row r="33" spans="1:165">
      <c r="A33" s="93" t="s">
        <v>59</v>
      </c>
      <c r="B33" s="17" t="s">
        <v>60</v>
      </c>
      <c r="C33" s="16"/>
      <c r="D33" s="16"/>
      <c r="E33" s="127">
        <v>389</v>
      </c>
      <c r="F33" s="127">
        <v>389</v>
      </c>
      <c r="G33" s="27"/>
      <c r="H33" s="27"/>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27"/>
      <c r="FI33" s="27"/>
    </row>
    <row r="34" spans="1:165">
      <c r="A34" s="93" t="s">
        <v>61</v>
      </c>
      <c r="B34" s="17" t="s">
        <v>62</v>
      </c>
      <c r="C34" s="16"/>
      <c r="D34" s="16"/>
      <c r="E34" s="127"/>
      <c r="F34" s="127"/>
      <c r="G34" s="27"/>
      <c r="H34" s="27"/>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27"/>
      <c r="FI34" s="27"/>
    </row>
    <row r="35" spans="1:165">
      <c r="A35" s="93" t="s">
        <v>63</v>
      </c>
      <c r="B35" s="17" t="s">
        <v>64</v>
      </c>
      <c r="C35" s="16"/>
      <c r="D35" s="16"/>
      <c r="E35" s="127"/>
      <c r="F35" s="127"/>
      <c r="G35" s="27"/>
      <c r="H35" s="27"/>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27"/>
      <c r="FI35" s="27"/>
    </row>
    <row r="36" spans="1:165" ht="25.5">
      <c r="A36" s="93" t="s">
        <v>65</v>
      </c>
      <c r="B36" s="97" t="s">
        <v>66</v>
      </c>
      <c r="C36" s="16"/>
      <c r="D36" s="16"/>
      <c r="E36" s="127"/>
      <c r="F36" s="127"/>
      <c r="G36" s="27"/>
      <c r="H36" s="27"/>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27"/>
      <c r="FI36" s="27"/>
    </row>
    <row r="37" spans="1:165" ht="38.25">
      <c r="A37" s="93" t="s">
        <v>67</v>
      </c>
      <c r="B37" s="17" t="s">
        <v>68</v>
      </c>
      <c r="C37" s="16">
        <v>10000</v>
      </c>
      <c r="D37" s="16">
        <v>2000</v>
      </c>
      <c r="E37" s="127">
        <v>634</v>
      </c>
      <c r="F37" s="127">
        <v>634</v>
      </c>
      <c r="G37" s="27"/>
      <c r="H37" s="27"/>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27"/>
      <c r="FI37" s="27"/>
    </row>
    <row r="38" spans="1:165" ht="51">
      <c r="A38" s="93" t="s">
        <v>69</v>
      </c>
      <c r="B38" s="17" t="s">
        <v>70</v>
      </c>
      <c r="C38" s="16"/>
      <c r="D38" s="16"/>
      <c r="E38" s="127"/>
      <c r="F38" s="127"/>
      <c r="G38" s="27"/>
      <c r="H38" s="27"/>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27"/>
      <c r="FI38" s="27"/>
    </row>
    <row r="39" spans="1:165" ht="38.25">
      <c r="A39" s="93" t="s">
        <v>71</v>
      </c>
      <c r="B39" s="17" t="s">
        <v>72</v>
      </c>
      <c r="C39" s="16"/>
      <c r="D39" s="16"/>
      <c r="E39" s="127"/>
      <c r="F39" s="127"/>
      <c r="G39" s="27"/>
      <c r="H39" s="27"/>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27"/>
      <c r="FI39" s="27"/>
    </row>
    <row r="40" spans="1:165" ht="38.25">
      <c r="A40" s="93" t="s">
        <v>73</v>
      </c>
      <c r="B40" s="17" t="s">
        <v>74</v>
      </c>
      <c r="C40" s="16"/>
      <c r="D40" s="16"/>
      <c r="E40" s="127"/>
      <c r="F40" s="127"/>
      <c r="G40" s="27"/>
      <c r="H40" s="27"/>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27"/>
      <c r="FI40" s="27"/>
    </row>
    <row r="41" spans="1:165" ht="38.25">
      <c r="A41" s="93" t="s">
        <v>75</v>
      </c>
      <c r="B41" s="17" t="s">
        <v>76</v>
      </c>
      <c r="C41" s="16"/>
      <c r="D41" s="16"/>
      <c r="E41" s="127"/>
      <c r="F41" s="127"/>
      <c r="G41" s="27"/>
      <c r="H41" s="27"/>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27"/>
      <c r="FI41" s="27"/>
    </row>
    <row r="42" spans="1:165" ht="38.25">
      <c r="A42" s="93" t="s">
        <v>77</v>
      </c>
      <c r="B42" s="17" t="s">
        <v>78</v>
      </c>
      <c r="C42" s="16"/>
      <c r="D42" s="16"/>
      <c r="E42" s="127"/>
      <c r="F42" s="127"/>
      <c r="G42" s="27"/>
      <c r="H42" s="27"/>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27"/>
      <c r="FI42" s="27"/>
    </row>
    <row r="43" spans="1:165" ht="25.5">
      <c r="A43" s="93" t="s">
        <v>79</v>
      </c>
      <c r="B43" s="17" t="s">
        <v>80</v>
      </c>
      <c r="C43" s="16">
        <v>21000</v>
      </c>
      <c r="D43" s="16">
        <v>6000</v>
      </c>
      <c r="E43" s="127">
        <v>1050</v>
      </c>
      <c r="F43" s="127">
        <v>1050</v>
      </c>
      <c r="G43" s="27"/>
      <c r="H43" s="27"/>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27"/>
      <c r="FI43" s="27"/>
    </row>
    <row r="44" spans="1:165" ht="25.5">
      <c r="A44" s="93" t="s">
        <v>81</v>
      </c>
      <c r="B44" s="17" t="s">
        <v>82</v>
      </c>
      <c r="C44" s="16"/>
      <c r="D44" s="16"/>
      <c r="E44" s="127">
        <v>12</v>
      </c>
      <c r="F44" s="127">
        <v>12</v>
      </c>
      <c r="G44" s="27"/>
      <c r="H44" s="27"/>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27"/>
      <c r="FI44" s="27"/>
    </row>
    <row r="45" spans="1:165">
      <c r="A45" s="93" t="s">
        <v>83</v>
      </c>
      <c r="B45" s="17" t="s">
        <v>84</v>
      </c>
      <c r="C45" s="16"/>
      <c r="D45" s="16"/>
      <c r="E45" s="127">
        <v>-4377</v>
      </c>
      <c r="F45" s="127">
        <v>-4377</v>
      </c>
      <c r="G45" s="27"/>
      <c r="H45" s="27"/>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27"/>
      <c r="FI45" s="27"/>
    </row>
    <row r="46" spans="1:165">
      <c r="A46" s="93" t="s">
        <v>85</v>
      </c>
      <c r="B46" s="17" t="s">
        <v>86</v>
      </c>
      <c r="C46" s="16">
        <v>92000</v>
      </c>
      <c r="D46" s="16">
        <v>22000</v>
      </c>
      <c r="E46" s="127">
        <v>3105</v>
      </c>
      <c r="F46" s="127">
        <v>3105</v>
      </c>
      <c r="G46" s="27"/>
      <c r="H46" s="27"/>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27"/>
      <c r="FI46" s="27"/>
    </row>
    <row r="47" spans="1:165" ht="38.25" customHeight="1">
      <c r="A47" s="98" t="s">
        <v>87</v>
      </c>
      <c r="B47" s="20" t="s">
        <v>88</v>
      </c>
      <c r="C47" s="16"/>
      <c r="D47" s="16"/>
      <c r="E47" s="127"/>
      <c r="F47" s="127"/>
      <c r="G47" s="27"/>
      <c r="H47" s="27"/>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27"/>
      <c r="FI47" s="27"/>
    </row>
    <row r="48" spans="1:165">
      <c r="A48" s="98" t="s">
        <v>89</v>
      </c>
      <c r="B48" s="20" t="s">
        <v>90</v>
      </c>
      <c r="C48" s="16"/>
      <c r="D48" s="16"/>
      <c r="E48" s="127"/>
      <c r="F48" s="127"/>
      <c r="G48" s="27"/>
      <c r="H48" s="27"/>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27"/>
      <c r="FI48" s="27"/>
    </row>
    <row r="49" spans="1:165" ht="25.5">
      <c r="A49" s="98" t="s">
        <v>91</v>
      </c>
      <c r="B49" s="20" t="s">
        <v>92</v>
      </c>
      <c r="C49" s="16">
        <v>17000</v>
      </c>
      <c r="D49" s="16">
        <v>4000</v>
      </c>
      <c r="E49" s="127">
        <v>6974</v>
      </c>
      <c r="F49" s="127">
        <v>6974</v>
      </c>
      <c r="G49" s="27"/>
      <c r="H49" s="27"/>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27"/>
      <c r="FI49" s="27"/>
    </row>
    <row r="50" spans="1:165">
      <c r="A50" s="98" t="s">
        <v>93</v>
      </c>
      <c r="B50" s="20" t="s">
        <v>94</v>
      </c>
      <c r="C50" s="16">
        <v>7653000</v>
      </c>
      <c r="D50" s="16">
        <v>1108000</v>
      </c>
      <c r="E50" s="127">
        <v>500142</v>
      </c>
      <c r="F50" s="127">
        <v>500142</v>
      </c>
      <c r="G50" s="27"/>
      <c r="H50" s="27"/>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27"/>
      <c r="FI50" s="27"/>
    </row>
    <row r="51" spans="1:165">
      <c r="A51" s="93" t="s">
        <v>95</v>
      </c>
      <c r="B51" s="17" t="s">
        <v>96</v>
      </c>
      <c r="C51" s="16"/>
      <c r="D51" s="16"/>
      <c r="E51" s="127"/>
      <c r="F51" s="127"/>
      <c r="G51" s="27"/>
      <c r="H51" s="27"/>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27"/>
      <c r="FI51" s="27"/>
    </row>
    <row r="52" spans="1:165">
      <c r="A52" s="92" t="s">
        <v>97</v>
      </c>
      <c r="B52" s="15" t="s">
        <v>98</v>
      </c>
      <c r="C52" s="16">
        <f t="shared" ref="C52:F52" si="8">+C53+C58</f>
        <v>4375000</v>
      </c>
      <c r="D52" s="16">
        <f t="shared" si="8"/>
        <v>2169000</v>
      </c>
      <c r="E52" s="16">
        <f t="shared" si="8"/>
        <v>350631.4</v>
      </c>
      <c r="F52" s="16">
        <f t="shared" si="8"/>
        <v>350631.4</v>
      </c>
      <c r="G52" s="27"/>
      <c r="H52" s="27"/>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27"/>
      <c r="FI52" s="27"/>
    </row>
    <row r="53" spans="1:165">
      <c r="A53" s="92" t="s">
        <v>99</v>
      </c>
      <c r="B53" s="15" t="s">
        <v>100</v>
      </c>
      <c r="C53" s="16">
        <f t="shared" ref="C53:F53" si="9">+C54+C56</f>
        <v>0</v>
      </c>
      <c r="D53" s="16">
        <f t="shared" si="9"/>
        <v>0</v>
      </c>
      <c r="E53" s="16">
        <f t="shared" si="9"/>
        <v>0</v>
      </c>
      <c r="F53" s="16">
        <f t="shared" si="9"/>
        <v>0</v>
      </c>
      <c r="G53" s="27"/>
      <c r="H53" s="27"/>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27"/>
      <c r="FI53" s="27"/>
    </row>
    <row r="54" spans="1:165">
      <c r="A54" s="92" t="s">
        <v>101</v>
      </c>
      <c r="B54" s="15" t="s">
        <v>102</v>
      </c>
      <c r="C54" s="16">
        <f t="shared" ref="C54:F54" si="10">+C55</f>
        <v>0</v>
      </c>
      <c r="D54" s="16">
        <f t="shared" si="10"/>
        <v>0</v>
      </c>
      <c r="E54" s="16">
        <f t="shared" si="10"/>
        <v>0</v>
      </c>
      <c r="F54" s="16">
        <f t="shared" si="10"/>
        <v>0</v>
      </c>
      <c r="G54" s="27"/>
      <c r="H54" s="27"/>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27"/>
      <c r="FI54" s="27"/>
    </row>
    <row r="55" spans="1:165">
      <c r="A55" s="93" t="s">
        <v>103</v>
      </c>
      <c r="B55" s="17" t="s">
        <v>104</v>
      </c>
      <c r="C55" s="16"/>
      <c r="D55" s="16"/>
      <c r="E55" s="127"/>
      <c r="F55" s="127"/>
      <c r="G55" s="27"/>
      <c r="H55" s="27"/>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27"/>
      <c r="FI55" s="27"/>
    </row>
    <row r="56" spans="1:165">
      <c r="A56" s="92" t="s">
        <v>105</v>
      </c>
      <c r="B56" s="15" t="s">
        <v>106</v>
      </c>
      <c r="C56" s="16">
        <f t="shared" ref="C56:F56" si="11">+C57</f>
        <v>0</v>
      </c>
      <c r="D56" s="16">
        <f t="shared" si="11"/>
        <v>0</v>
      </c>
      <c r="E56" s="16">
        <f t="shared" si="11"/>
        <v>0</v>
      </c>
      <c r="F56" s="16">
        <f t="shared" si="11"/>
        <v>0</v>
      </c>
      <c r="G56" s="27"/>
      <c r="H56" s="27"/>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27"/>
      <c r="FI56" s="27"/>
    </row>
    <row r="57" spans="1:165">
      <c r="A57" s="93" t="s">
        <v>107</v>
      </c>
      <c r="B57" s="17" t="s">
        <v>108</v>
      </c>
      <c r="C57" s="16"/>
      <c r="D57" s="16"/>
      <c r="E57" s="127"/>
      <c r="F57" s="127"/>
      <c r="G57" s="27"/>
      <c r="H57" s="27"/>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27"/>
      <c r="FI57" s="27"/>
    </row>
    <row r="58" spans="1:165" s="21" customFormat="1">
      <c r="A58" s="99" t="s">
        <v>109</v>
      </c>
      <c r="B58" s="15" t="s">
        <v>110</v>
      </c>
      <c r="C58" s="16">
        <f t="shared" ref="C58:F58" si="12">+C59+C64</f>
        <v>4375000</v>
      </c>
      <c r="D58" s="16">
        <f t="shared" si="12"/>
        <v>2169000</v>
      </c>
      <c r="E58" s="16">
        <f t="shared" si="12"/>
        <v>350631.4</v>
      </c>
      <c r="F58" s="16">
        <f t="shared" si="12"/>
        <v>350631.4</v>
      </c>
      <c r="G58" s="4"/>
      <c r="H58" s="27"/>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row>
    <row r="59" spans="1:165">
      <c r="A59" s="92" t="s">
        <v>111</v>
      </c>
      <c r="B59" s="15" t="s">
        <v>112</v>
      </c>
      <c r="C59" s="16">
        <f t="shared" ref="C59:F59" si="13">C63+C61+C62+C60</f>
        <v>4375000</v>
      </c>
      <c r="D59" s="16">
        <f t="shared" si="13"/>
        <v>2169000</v>
      </c>
      <c r="E59" s="16">
        <f t="shared" si="13"/>
        <v>350631.4</v>
      </c>
      <c r="F59" s="16">
        <f t="shared" si="13"/>
        <v>350631.4</v>
      </c>
      <c r="G59" s="27"/>
      <c r="H59" s="27"/>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27"/>
      <c r="FI59" s="27"/>
    </row>
    <row r="60" spans="1:165">
      <c r="A60" s="92" t="s">
        <v>113</v>
      </c>
      <c r="B60" s="15" t="s">
        <v>114</v>
      </c>
      <c r="C60" s="16">
        <v>4043000</v>
      </c>
      <c r="D60" s="16">
        <v>2014000</v>
      </c>
      <c r="E60" s="16">
        <v>347094</v>
      </c>
      <c r="F60" s="16">
        <v>347094</v>
      </c>
      <c r="G60" s="27"/>
      <c r="H60" s="27"/>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27"/>
      <c r="FI60" s="27"/>
    </row>
    <row r="61" spans="1:165">
      <c r="A61" s="22" t="s">
        <v>115</v>
      </c>
      <c r="B61" s="15" t="s">
        <v>116</v>
      </c>
      <c r="C61" s="16"/>
      <c r="D61" s="16"/>
      <c r="E61" s="16"/>
      <c r="F61" s="16"/>
      <c r="G61" s="27"/>
      <c r="H61" s="27"/>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27"/>
      <c r="FI61" s="27"/>
    </row>
    <row r="62" spans="1:165">
      <c r="A62" s="22" t="s">
        <v>117</v>
      </c>
      <c r="B62" s="15" t="s">
        <v>118</v>
      </c>
      <c r="C62" s="16"/>
      <c r="D62" s="16"/>
      <c r="E62" s="16"/>
      <c r="F62" s="16"/>
      <c r="G62" s="27"/>
      <c r="H62" s="27"/>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27"/>
      <c r="FI62" s="27"/>
    </row>
    <row r="63" spans="1:165">
      <c r="A63" s="93" t="s">
        <v>119</v>
      </c>
      <c r="B63" s="23" t="s">
        <v>120</v>
      </c>
      <c r="C63" s="16">
        <v>332000</v>
      </c>
      <c r="D63" s="16">
        <v>155000</v>
      </c>
      <c r="E63" s="127">
        <v>3537.4</v>
      </c>
      <c r="F63" s="127">
        <v>3537.4</v>
      </c>
      <c r="G63" s="27"/>
      <c r="H63" s="27"/>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27"/>
      <c r="FI63" s="27"/>
    </row>
    <row r="64" spans="1:165">
      <c r="A64" s="92" t="s">
        <v>121</v>
      </c>
      <c r="B64" s="15" t="s">
        <v>122</v>
      </c>
      <c r="C64" s="16">
        <f t="shared" ref="C64:F64" si="14">C65</f>
        <v>0</v>
      </c>
      <c r="D64" s="16">
        <f t="shared" si="14"/>
        <v>0</v>
      </c>
      <c r="E64" s="16">
        <f t="shared" si="14"/>
        <v>0</v>
      </c>
      <c r="F64" s="16">
        <f t="shared" si="14"/>
        <v>0</v>
      </c>
      <c r="G64" s="27"/>
      <c r="H64" s="27"/>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27"/>
      <c r="FI64" s="27"/>
    </row>
    <row r="65" spans="1:165">
      <c r="A65" s="93" t="s">
        <v>123</v>
      </c>
      <c r="B65" s="23" t="s">
        <v>124</v>
      </c>
      <c r="C65" s="16"/>
      <c r="D65" s="16"/>
      <c r="E65" s="127"/>
      <c r="F65" s="1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27"/>
      <c r="FI65" s="27"/>
    </row>
    <row r="66" spans="1:165">
      <c r="A66" s="92" t="s">
        <v>125</v>
      </c>
      <c r="B66" s="15" t="s">
        <v>126</v>
      </c>
      <c r="C66" s="16">
        <f t="shared" ref="C66:F66" si="15">+C67</f>
        <v>0</v>
      </c>
      <c r="D66" s="16">
        <f t="shared" si="15"/>
        <v>0</v>
      </c>
      <c r="E66" s="16">
        <f t="shared" si="15"/>
        <v>4</v>
      </c>
      <c r="F66" s="16">
        <f t="shared" si="15"/>
        <v>4</v>
      </c>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27"/>
      <c r="FI66" s="27"/>
    </row>
    <row r="67" spans="1:165">
      <c r="A67" s="92" t="s">
        <v>127</v>
      </c>
      <c r="B67" s="15" t="s">
        <v>128</v>
      </c>
      <c r="C67" s="16">
        <f t="shared" ref="C67:F67" si="16">+C68+C81</f>
        <v>0</v>
      </c>
      <c r="D67" s="16">
        <f t="shared" si="16"/>
        <v>0</v>
      </c>
      <c r="E67" s="16">
        <f t="shared" si="16"/>
        <v>4</v>
      </c>
      <c r="F67" s="16">
        <f t="shared" si="16"/>
        <v>4</v>
      </c>
      <c r="G67" s="27"/>
      <c r="H67" s="27"/>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27"/>
      <c r="FI67" s="27"/>
    </row>
    <row r="68" spans="1:165">
      <c r="A68" s="92" t="s">
        <v>129</v>
      </c>
      <c r="B68" s="15" t="s">
        <v>130</v>
      </c>
      <c r="C68" s="16">
        <f t="shared" ref="C68:F68" si="17">C69+C70+C71+C72+C74+C75+C76+C77+C73+C78+C79+C80</f>
        <v>0</v>
      </c>
      <c r="D68" s="16">
        <f t="shared" si="17"/>
        <v>0</v>
      </c>
      <c r="E68" s="16">
        <f t="shared" si="17"/>
        <v>0</v>
      </c>
      <c r="F68" s="16">
        <f t="shared" si="17"/>
        <v>0</v>
      </c>
      <c r="G68" s="27"/>
      <c r="H68" s="27"/>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27"/>
      <c r="FI68" s="27"/>
    </row>
    <row r="69" spans="1:165" ht="25.5">
      <c r="A69" s="93" t="s">
        <v>131</v>
      </c>
      <c r="B69" s="23" t="s">
        <v>132</v>
      </c>
      <c r="C69" s="16"/>
      <c r="D69" s="16"/>
      <c r="E69" s="127"/>
      <c r="F69" s="127"/>
      <c r="G69" s="27"/>
      <c r="H69" s="27"/>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27"/>
      <c r="FI69" s="27"/>
    </row>
    <row r="70" spans="1:165" ht="25.5">
      <c r="A70" s="93" t="s">
        <v>133</v>
      </c>
      <c r="B70" s="23" t="s">
        <v>134</v>
      </c>
      <c r="C70" s="16"/>
      <c r="D70" s="16"/>
      <c r="E70" s="127"/>
      <c r="F70" s="127"/>
      <c r="G70" s="27"/>
      <c r="H70" s="27"/>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27"/>
      <c r="FI70" s="27"/>
    </row>
    <row r="71" spans="1:165" ht="25.5">
      <c r="A71" s="100" t="s">
        <v>135</v>
      </c>
      <c r="B71" s="23" t="s">
        <v>136</v>
      </c>
      <c r="C71" s="16"/>
      <c r="D71" s="16"/>
      <c r="E71" s="127"/>
      <c r="F71" s="127"/>
      <c r="G71" s="27"/>
      <c r="H71" s="27"/>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27"/>
      <c r="FI71" s="27"/>
    </row>
    <row r="72" spans="1:165" ht="25.5">
      <c r="A72" s="93" t="s">
        <v>137</v>
      </c>
      <c r="B72" s="24" t="s">
        <v>138</v>
      </c>
      <c r="C72" s="16"/>
      <c r="D72" s="16"/>
      <c r="E72" s="127"/>
      <c r="F72" s="127"/>
      <c r="G72" s="27"/>
      <c r="H72" s="27"/>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27"/>
      <c r="FI72" s="27"/>
    </row>
    <row r="73" spans="1:165">
      <c r="A73" s="93" t="s">
        <v>139</v>
      </c>
      <c r="B73" s="24" t="s">
        <v>140</v>
      </c>
      <c r="C73" s="16"/>
      <c r="D73" s="16"/>
      <c r="E73" s="127"/>
      <c r="F73" s="127"/>
      <c r="G73" s="27"/>
      <c r="H73" s="27"/>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27"/>
      <c r="FI73" s="27"/>
    </row>
    <row r="74" spans="1:165" ht="25.5">
      <c r="A74" s="93" t="s">
        <v>141</v>
      </c>
      <c r="B74" s="24" t="s">
        <v>142</v>
      </c>
      <c r="C74" s="16"/>
      <c r="D74" s="16"/>
      <c r="E74" s="127"/>
      <c r="F74" s="127"/>
      <c r="G74" s="27"/>
      <c r="H74" s="27"/>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27"/>
      <c r="FI74" s="27"/>
    </row>
    <row r="75" spans="1:165" ht="25.5">
      <c r="A75" s="93" t="s">
        <v>143</v>
      </c>
      <c r="B75" s="24" t="s">
        <v>144</v>
      </c>
      <c r="C75" s="16"/>
      <c r="D75" s="16"/>
      <c r="E75" s="127"/>
      <c r="F75" s="127"/>
      <c r="G75" s="27"/>
      <c r="H75" s="27"/>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27"/>
      <c r="FI75" s="27"/>
    </row>
    <row r="76" spans="1:165" ht="25.5">
      <c r="A76" s="93" t="s">
        <v>145</v>
      </c>
      <c r="B76" s="24" t="s">
        <v>146</v>
      </c>
      <c r="C76" s="16"/>
      <c r="D76" s="16"/>
      <c r="E76" s="127"/>
      <c r="F76" s="127"/>
      <c r="G76" s="27"/>
      <c r="H76" s="2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27"/>
      <c r="FI76" s="27"/>
    </row>
    <row r="77" spans="1:165" ht="51">
      <c r="A77" s="93" t="s">
        <v>147</v>
      </c>
      <c r="B77" s="24" t="s">
        <v>148</v>
      </c>
      <c r="C77" s="16"/>
      <c r="D77" s="16"/>
      <c r="E77" s="127"/>
      <c r="F77" s="127"/>
      <c r="G77" s="27"/>
      <c r="H77" s="2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27"/>
      <c r="FI77" s="27"/>
    </row>
    <row r="78" spans="1:165" ht="25.5">
      <c r="A78" s="93" t="s">
        <v>149</v>
      </c>
      <c r="B78" s="24" t="s">
        <v>150</v>
      </c>
      <c r="C78" s="16"/>
      <c r="D78" s="16"/>
      <c r="E78" s="127"/>
      <c r="F78" s="127"/>
      <c r="G78" s="27"/>
      <c r="H78" s="2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27"/>
      <c r="FI78" s="27"/>
    </row>
    <row r="79" spans="1:165" ht="25.5">
      <c r="A79" s="93" t="s">
        <v>151</v>
      </c>
      <c r="B79" s="24" t="s">
        <v>152</v>
      </c>
      <c r="C79" s="16"/>
      <c r="D79" s="16"/>
      <c r="E79" s="127"/>
      <c r="F79" s="127"/>
      <c r="G79" s="27"/>
      <c r="H79" s="2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27"/>
      <c r="FI79" s="27"/>
    </row>
    <row r="80" spans="1:165" ht="51">
      <c r="A80" s="93" t="s">
        <v>153</v>
      </c>
      <c r="B80" s="24" t="s">
        <v>154</v>
      </c>
      <c r="C80" s="16"/>
      <c r="D80" s="16"/>
      <c r="E80" s="127"/>
      <c r="F80" s="127"/>
      <c r="G80" s="27"/>
      <c r="H80" s="27"/>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27"/>
      <c r="FI80" s="27"/>
    </row>
    <row r="81" spans="1:165">
      <c r="A81" s="92" t="s">
        <v>155</v>
      </c>
      <c r="B81" s="15" t="s">
        <v>156</v>
      </c>
      <c r="C81" s="16">
        <f t="shared" ref="C81:F81" si="18">+C82+C83+C84+C85+C86+C87+C88+C89</f>
        <v>0</v>
      </c>
      <c r="D81" s="16">
        <f t="shared" si="18"/>
        <v>0</v>
      </c>
      <c r="E81" s="16">
        <f t="shared" si="18"/>
        <v>4</v>
      </c>
      <c r="F81" s="16">
        <f t="shared" si="18"/>
        <v>4</v>
      </c>
      <c r="G81" s="27"/>
      <c r="H81" s="27"/>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27"/>
      <c r="FI81" s="27"/>
    </row>
    <row r="82" spans="1:165" ht="25.5">
      <c r="A82" s="93" t="s">
        <v>157</v>
      </c>
      <c r="B82" s="17" t="s">
        <v>158</v>
      </c>
      <c r="C82" s="16"/>
      <c r="D82" s="16"/>
      <c r="E82" s="127"/>
      <c r="F82" s="127"/>
      <c r="G82" s="27"/>
      <c r="H82" s="27"/>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27"/>
      <c r="FI82" s="27"/>
    </row>
    <row r="83" spans="1:165" ht="25.5">
      <c r="A83" s="93" t="s">
        <v>159</v>
      </c>
      <c r="B83" s="25" t="s">
        <v>138</v>
      </c>
      <c r="C83" s="16"/>
      <c r="D83" s="16"/>
      <c r="E83" s="127"/>
      <c r="F83" s="127"/>
      <c r="G83" s="27"/>
      <c r="H83" s="27"/>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27"/>
      <c r="FI83" s="27"/>
    </row>
    <row r="84" spans="1:165" ht="38.25">
      <c r="A84" s="93" t="s">
        <v>160</v>
      </c>
      <c r="B84" s="17" t="s">
        <v>161</v>
      </c>
      <c r="C84" s="16"/>
      <c r="D84" s="16"/>
      <c r="E84" s="127">
        <v>4</v>
      </c>
      <c r="F84" s="127">
        <v>4</v>
      </c>
      <c r="G84" s="27"/>
      <c r="H84" s="27"/>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27"/>
      <c r="FI84" s="27"/>
    </row>
    <row r="85" spans="1:165" ht="38.25">
      <c r="A85" s="93" t="s">
        <v>162</v>
      </c>
      <c r="B85" s="17" t="s">
        <v>163</v>
      </c>
      <c r="C85" s="16"/>
      <c r="D85" s="16"/>
      <c r="E85" s="127"/>
      <c r="F85" s="127"/>
      <c r="G85" s="27"/>
      <c r="H85" s="27"/>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27"/>
      <c r="FI85" s="27"/>
    </row>
    <row r="86" spans="1:165" ht="25.5">
      <c r="A86" s="93" t="s">
        <v>164</v>
      </c>
      <c r="B86" s="17" t="s">
        <v>142</v>
      </c>
      <c r="C86" s="16"/>
      <c r="D86" s="16"/>
      <c r="E86" s="127"/>
      <c r="F86" s="127"/>
      <c r="G86" s="27"/>
      <c r="H86" s="27"/>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27"/>
      <c r="FI86" s="27"/>
    </row>
    <row r="87" spans="1:165">
      <c r="A87" s="97" t="s">
        <v>165</v>
      </c>
      <c r="B87" s="17" t="s">
        <v>166</v>
      </c>
      <c r="C87" s="16"/>
      <c r="D87" s="16"/>
      <c r="E87" s="127"/>
      <c r="F87" s="127"/>
      <c r="H87" s="27"/>
      <c r="AT87" s="27"/>
      <c r="BT87" s="27"/>
      <c r="BU87" s="27"/>
      <c r="BV87" s="27"/>
      <c r="CN87" s="27"/>
    </row>
    <row r="88" spans="1:165" ht="63.75">
      <c r="A88" s="17" t="s">
        <v>167</v>
      </c>
      <c r="B88" s="26" t="s">
        <v>168</v>
      </c>
      <c r="C88" s="16"/>
      <c r="D88" s="16"/>
      <c r="E88" s="127"/>
      <c r="F88" s="127"/>
      <c r="H88" s="27"/>
      <c r="BT88" s="27"/>
      <c r="BU88" s="27"/>
      <c r="BV88" s="27"/>
      <c r="CN88" s="27"/>
    </row>
    <row r="89" spans="1:165" ht="25.5">
      <c r="A89" s="17" t="s">
        <v>169</v>
      </c>
      <c r="B89" s="28" t="s">
        <v>170</v>
      </c>
      <c r="C89" s="16"/>
      <c r="D89" s="16"/>
      <c r="E89" s="127"/>
      <c r="F89" s="127"/>
      <c r="H89" s="27"/>
      <c r="BT89" s="27"/>
      <c r="BU89" s="27"/>
      <c r="BV89" s="27"/>
      <c r="CN89" s="27"/>
    </row>
    <row r="90" spans="1:165" ht="25.5">
      <c r="A90" s="17" t="s">
        <v>171</v>
      </c>
      <c r="B90" s="29" t="s">
        <v>491</v>
      </c>
      <c r="C90" s="19">
        <f>C91</f>
        <v>0</v>
      </c>
      <c r="D90" s="19">
        <f t="shared" ref="D90:F90" si="19">D91</f>
        <v>0</v>
      </c>
      <c r="E90" s="19">
        <f t="shared" si="19"/>
        <v>0</v>
      </c>
      <c r="F90" s="19">
        <f t="shared" si="19"/>
        <v>0</v>
      </c>
      <c r="H90" s="27"/>
      <c r="BT90" s="27"/>
      <c r="BU90" s="27"/>
      <c r="BV90" s="27"/>
      <c r="CN90" s="27"/>
    </row>
    <row r="91" spans="1:165">
      <c r="A91" s="17" t="s">
        <v>173</v>
      </c>
      <c r="B91" s="28" t="s">
        <v>492</v>
      </c>
      <c r="C91" s="16"/>
      <c r="D91" s="16"/>
      <c r="E91" s="127"/>
      <c r="F91" s="127"/>
      <c r="G91" s="27"/>
      <c r="H91" s="27"/>
      <c r="I91" s="27"/>
      <c r="J91" s="27"/>
      <c r="BT91" s="27"/>
      <c r="BU91" s="27"/>
      <c r="BV91" s="27"/>
      <c r="CN91" s="27"/>
    </row>
    <row r="92" spans="1:165" ht="38.25">
      <c r="A92" s="17" t="s">
        <v>175</v>
      </c>
      <c r="B92" s="29" t="s">
        <v>172</v>
      </c>
      <c r="C92" s="19">
        <f>C93+C94</f>
        <v>0</v>
      </c>
      <c r="D92" s="19">
        <f>D93+D94</f>
        <v>0</v>
      </c>
      <c r="E92" s="19">
        <f>E93+E94</f>
        <v>0</v>
      </c>
      <c r="F92" s="19">
        <f>F93+F94</f>
        <v>0</v>
      </c>
      <c r="G92" s="27"/>
      <c r="H92" s="27"/>
      <c r="I92" s="27"/>
      <c r="J92" s="27"/>
      <c r="BT92" s="27"/>
      <c r="BU92" s="27"/>
      <c r="BV92" s="27"/>
      <c r="CN92" s="27"/>
    </row>
    <row r="93" spans="1:165">
      <c r="A93" s="17" t="s">
        <v>176</v>
      </c>
      <c r="B93" s="28" t="s">
        <v>174</v>
      </c>
      <c r="C93" s="19"/>
      <c r="D93" s="19"/>
      <c r="E93" s="19"/>
      <c r="F93" s="19"/>
      <c r="G93" s="27"/>
      <c r="H93" s="27"/>
      <c r="I93" s="27"/>
      <c r="J93" s="27"/>
      <c r="BT93" s="27"/>
      <c r="BU93" s="27"/>
      <c r="BV93" s="27"/>
      <c r="CN93" s="27"/>
    </row>
    <row r="94" spans="1:165">
      <c r="A94" s="17" t="s">
        <v>493</v>
      </c>
      <c r="B94" s="28" t="s">
        <v>478</v>
      </c>
      <c r="C94" s="19"/>
      <c r="D94" s="19"/>
      <c r="E94" s="19"/>
      <c r="F94" s="19"/>
      <c r="G94" s="27"/>
      <c r="H94" s="27"/>
      <c r="I94" s="27"/>
      <c r="J94" s="27"/>
      <c r="BT94" s="27"/>
      <c r="BU94" s="27"/>
      <c r="BV94" s="27"/>
      <c r="CN94" s="27"/>
    </row>
    <row r="95" spans="1:165" ht="25.5">
      <c r="A95" s="17" t="s">
        <v>496</v>
      </c>
      <c r="B95" s="119" t="s">
        <v>494</v>
      </c>
      <c r="C95" s="19">
        <f>C96</f>
        <v>0</v>
      </c>
      <c r="D95" s="19">
        <f t="shared" ref="D95:F95" si="20">D96</f>
        <v>0</v>
      </c>
      <c r="E95" s="19">
        <f t="shared" si="20"/>
        <v>0</v>
      </c>
      <c r="F95" s="19">
        <f t="shared" si="20"/>
        <v>0</v>
      </c>
      <c r="G95" s="27"/>
      <c r="H95" s="27"/>
      <c r="I95" s="27"/>
      <c r="J95" s="27"/>
      <c r="BT95" s="27"/>
      <c r="BU95" s="27"/>
      <c r="BV95" s="27"/>
      <c r="CN95" s="27"/>
    </row>
    <row r="96" spans="1:165">
      <c r="A96" s="17" t="s">
        <v>497</v>
      </c>
      <c r="B96" s="28" t="s">
        <v>495</v>
      </c>
      <c r="C96" s="19"/>
      <c r="D96" s="19"/>
      <c r="E96" s="19"/>
      <c r="F96" s="19"/>
      <c r="G96" s="27"/>
      <c r="H96" s="27"/>
      <c r="I96" s="27"/>
      <c r="J96" s="27"/>
      <c r="BT96" s="27"/>
      <c r="BU96" s="27"/>
      <c r="BV96" s="27"/>
      <c r="CN96" s="27"/>
    </row>
    <row r="97" spans="1:92" ht="25.5">
      <c r="A97" s="30" t="s">
        <v>177</v>
      </c>
      <c r="B97" s="31" t="s">
        <v>178</v>
      </c>
      <c r="C97" s="19">
        <f>C98+C100</f>
        <v>0</v>
      </c>
      <c r="D97" s="19">
        <f>D98+D100</f>
        <v>0</v>
      </c>
      <c r="E97" s="19">
        <f>E98+E100</f>
        <v>0</v>
      </c>
      <c r="F97" s="19">
        <f>F98+F100</f>
        <v>0</v>
      </c>
      <c r="G97" s="27"/>
      <c r="H97" s="27"/>
      <c r="I97" s="27"/>
      <c r="J97" s="27"/>
      <c r="BT97" s="27"/>
      <c r="BU97" s="27"/>
      <c r="BV97" s="27"/>
      <c r="CN97" s="27"/>
    </row>
    <row r="98" spans="1:92" ht="38.25">
      <c r="A98" s="17" t="s">
        <v>179</v>
      </c>
      <c r="B98" s="31" t="s">
        <v>172</v>
      </c>
      <c r="C98" s="19">
        <f>C99</f>
        <v>0</v>
      </c>
      <c r="D98" s="19">
        <f t="shared" ref="D98:F98" si="21">D99</f>
        <v>0</v>
      </c>
      <c r="E98" s="19">
        <f t="shared" si="21"/>
        <v>0</v>
      </c>
      <c r="F98" s="19">
        <f t="shared" si="21"/>
        <v>0</v>
      </c>
      <c r="G98" s="27"/>
      <c r="H98" s="27"/>
      <c r="I98" s="27"/>
      <c r="J98" s="27"/>
      <c r="BT98" s="27"/>
      <c r="BU98" s="27"/>
      <c r="BV98" s="27"/>
      <c r="CN98" s="27"/>
    </row>
    <row r="99" spans="1:92" ht="26.25" customHeight="1">
      <c r="A99" s="17" t="s">
        <v>498</v>
      </c>
      <c r="B99" s="17" t="s">
        <v>180</v>
      </c>
      <c r="C99" s="19"/>
      <c r="D99" s="19"/>
      <c r="E99" s="19"/>
      <c r="F99" s="19"/>
      <c r="G99" s="27"/>
      <c r="H99" s="27"/>
      <c r="I99" s="27"/>
      <c r="J99" s="27"/>
      <c r="BT99" s="27"/>
      <c r="BU99" s="27"/>
      <c r="BV99" s="27"/>
      <c r="CN99" s="27"/>
    </row>
    <row r="100" spans="1:92">
      <c r="A100" s="34"/>
      <c r="B100" s="32" t="s">
        <v>181</v>
      </c>
      <c r="C100" s="19">
        <f t="shared" ref="C100:F102" si="22">C101</f>
        <v>0</v>
      </c>
      <c r="D100" s="19">
        <f t="shared" si="22"/>
        <v>0</v>
      </c>
      <c r="E100" s="19">
        <f t="shared" si="22"/>
        <v>0</v>
      </c>
      <c r="F100" s="19">
        <f t="shared" si="22"/>
        <v>0</v>
      </c>
      <c r="G100" s="27"/>
      <c r="H100" s="27"/>
      <c r="I100" s="27"/>
      <c r="J100" s="27"/>
      <c r="BT100" s="27"/>
      <c r="BU100" s="27"/>
      <c r="BV100" s="27"/>
      <c r="CN100" s="27"/>
    </row>
    <row r="101" spans="1:92">
      <c r="A101" s="17" t="s">
        <v>182</v>
      </c>
      <c r="B101" s="32" t="s">
        <v>183</v>
      </c>
      <c r="C101" s="19">
        <f t="shared" si="22"/>
        <v>0</v>
      </c>
      <c r="D101" s="19">
        <f t="shared" si="22"/>
        <v>0</v>
      </c>
      <c r="E101" s="19">
        <f t="shared" si="22"/>
        <v>0</v>
      </c>
      <c r="F101" s="19">
        <f t="shared" si="22"/>
        <v>0</v>
      </c>
      <c r="G101" s="27"/>
      <c r="H101" s="27"/>
      <c r="I101" s="27"/>
      <c r="J101" s="27"/>
      <c r="BT101" s="27"/>
      <c r="BU101" s="27"/>
      <c r="BV101" s="27"/>
      <c r="CN101" s="27"/>
    </row>
    <row r="102" spans="1:92" ht="25.5">
      <c r="A102" s="17" t="s">
        <v>184</v>
      </c>
      <c r="B102" s="32" t="s">
        <v>185</v>
      </c>
      <c r="C102" s="19">
        <f t="shared" si="22"/>
        <v>0</v>
      </c>
      <c r="D102" s="19">
        <f t="shared" si="22"/>
        <v>0</v>
      </c>
      <c r="E102" s="19">
        <f t="shared" si="22"/>
        <v>0</v>
      </c>
      <c r="F102" s="19">
        <f t="shared" si="22"/>
        <v>0</v>
      </c>
      <c r="G102" s="27"/>
      <c r="H102" s="27"/>
      <c r="I102" s="27"/>
      <c r="J102" s="27"/>
      <c r="BT102" s="27"/>
      <c r="BU102" s="27"/>
      <c r="BV102" s="27"/>
      <c r="CN102" s="27"/>
    </row>
    <row r="103" spans="1:92">
      <c r="A103" s="17" t="s">
        <v>186</v>
      </c>
      <c r="B103" s="33" t="s">
        <v>187</v>
      </c>
      <c r="C103" s="16"/>
      <c r="D103" s="16"/>
      <c r="E103" s="127"/>
      <c r="F103" s="19"/>
      <c r="CN103" s="27"/>
    </row>
    <row r="104" spans="1:92" ht="12" customHeight="1">
      <c r="A104" s="31" t="s">
        <v>188</v>
      </c>
      <c r="B104" s="31" t="s">
        <v>189</v>
      </c>
      <c r="C104" s="19">
        <f t="shared" ref="C104:F104" si="23">C105</f>
        <v>0</v>
      </c>
      <c r="D104" s="19">
        <f t="shared" si="23"/>
        <v>0</v>
      </c>
      <c r="E104" s="19">
        <f t="shared" si="23"/>
        <v>-1500225</v>
      </c>
      <c r="F104" s="19">
        <f t="shared" si="23"/>
        <v>-1500225</v>
      </c>
      <c r="CN104" s="27"/>
    </row>
    <row r="105" spans="1:92" ht="25.5">
      <c r="A105" s="17" t="s">
        <v>190</v>
      </c>
      <c r="B105" s="17" t="s">
        <v>191</v>
      </c>
      <c r="C105" s="16"/>
      <c r="D105" s="16"/>
      <c r="E105" s="18">
        <v>-1500225</v>
      </c>
      <c r="F105" s="18">
        <v>-1500225</v>
      </c>
      <c r="CN105" s="27"/>
    </row>
    <row r="106" spans="1:92">
      <c r="CN106" s="27"/>
    </row>
    <row r="107" spans="1:92" ht="15">
      <c r="B107" s="128" t="s">
        <v>510</v>
      </c>
      <c r="C107" s="128" t="s">
        <v>511</v>
      </c>
      <c r="D107" s="128"/>
      <c r="E107" s="128"/>
      <c r="F107" s="128" t="s">
        <v>512</v>
      </c>
      <c r="CN107" s="27"/>
    </row>
    <row r="108" spans="1:92" ht="15">
      <c r="B108" s="128" t="s">
        <v>513</v>
      </c>
      <c r="C108" s="128" t="s">
        <v>514</v>
      </c>
      <c r="D108" s="128"/>
      <c r="E108" s="128"/>
      <c r="F108" s="128" t="s">
        <v>515</v>
      </c>
      <c r="CN108" s="27"/>
    </row>
    <row r="109" spans="1:92">
      <c r="CN109" s="27"/>
    </row>
    <row r="110" spans="1:92">
      <c r="CN110" s="27"/>
    </row>
    <row r="111" spans="1:92">
      <c r="CN111" s="27"/>
    </row>
    <row r="112" spans="1:92">
      <c r="CN112" s="27"/>
    </row>
    <row r="113" spans="92:92">
      <c r="CN113" s="27"/>
    </row>
    <row r="114" spans="92:92">
      <c r="CN114" s="27"/>
    </row>
    <row r="115" spans="92:92">
      <c r="CN115" s="27"/>
    </row>
    <row r="116" spans="92:92">
      <c r="CN116" s="27"/>
    </row>
    <row r="117" spans="92:92">
      <c r="CN117" s="27"/>
    </row>
    <row r="118" spans="92:92">
      <c r="CN118" s="27"/>
    </row>
    <row r="119" spans="92:92">
      <c r="CN119" s="27"/>
    </row>
    <row r="120" spans="92:92">
      <c r="CN120" s="27"/>
    </row>
    <row r="121" spans="92:92">
      <c r="CN121" s="27"/>
    </row>
    <row r="122" spans="92:92">
      <c r="CN122" s="27"/>
    </row>
    <row r="123" spans="92:92">
      <c r="CN123" s="27"/>
    </row>
    <row r="124" spans="92:92">
      <c r="CN124" s="27"/>
    </row>
    <row r="125" spans="92:92">
      <c r="CN125" s="27"/>
    </row>
    <row r="126" spans="92:92">
      <c r="CN126" s="27"/>
    </row>
    <row r="127" spans="92:92">
      <c r="CN127" s="27"/>
    </row>
    <row r="128" spans="92:92">
      <c r="CN128" s="27"/>
    </row>
    <row r="129" spans="92:92">
      <c r="CN129" s="27"/>
    </row>
    <row r="130" spans="92:92">
      <c r="CN130" s="27"/>
    </row>
    <row r="131" spans="92:92">
      <c r="CN131" s="27"/>
    </row>
    <row r="132" spans="92:92">
      <c r="CN132" s="27"/>
    </row>
    <row r="133" spans="92:92">
      <c r="CN133" s="27"/>
    </row>
    <row r="134" spans="92:92">
      <c r="CN134" s="27"/>
    </row>
    <row r="135" spans="92:92">
      <c r="CN135" s="27"/>
    </row>
    <row r="136" spans="92:92">
      <c r="CN136" s="27"/>
    </row>
    <row r="137" spans="92:92">
      <c r="CN137" s="27"/>
    </row>
    <row r="138" spans="92:92">
      <c r="CN138" s="27"/>
    </row>
    <row r="139" spans="92:92">
      <c r="CN139" s="27"/>
    </row>
    <row r="140" spans="92:92">
      <c r="CN140" s="27"/>
    </row>
    <row r="141" spans="92:92">
      <c r="CN141" s="27"/>
    </row>
    <row r="142" spans="92:92">
      <c r="CN142" s="27"/>
    </row>
    <row r="143" spans="92:92">
      <c r="CN143" s="27"/>
    </row>
    <row r="144" spans="92:92">
      <c r="CN144" s="27"/>
    </row>
    <row r="145" spans="92:92">
      <c r="CN145" s="27"/>
    </row>
    <row r="146" spans="92:92">
      <c r="CN146" s="27"/>
    </row>
    <row r="147" spans="92:92">
      <c r="CN147" s="27"/>
    </row>
    <row r="148" spans="92:92">
      <c r="CN148" s="27"/>
    </row>
    <row r="149" spans="92:92">
      <c r="CN149" s="27"/>
    </row>
    <row r="150" spans="92:92">
      <c r="CN150" s="27"/>
    </row>
  </sheetData>
  <protectedRanges>
    <protectedRange sqref="E82:F83 C24:F24 C56:F56 E63:F63 E87:F89 C58:F58 C66:F67 C81:F81 E91:F91 E25:F27 E71:F80 E17:F23 E55:F55 E30:F51" name="Zonă1"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5" right="0.75" top="1" bottom="1" header="0.5" footer="0.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325"/>
  <sheetViews>
    <sheetView tabSelected="1" zoomScale="90" zoomScaleNormal="90" workbookViewId="0">
      <pane xSplit="3" ySplit="6" topLeftCell="D226" activePane="bottomRight" state="frozen"/>
      <selection activeCell="G7" sqref="G7:H290"/>
      <selection pane="topRight" activeCell="G7" sqref="G7:H290"/>
      <selection pane="bottomLeft" activeCell="G7" sqref="G7:H290"/>
      <selection pane="bottomRight" activeCell="G242" sqref="G242"/>
    </sheetView>
  </sheetViews>
  <sheetFormatPr defaultRowHeight="15"/>
  <cols>
    <col min="1" max="1" width="14.42578125" style="36" customWidth="1"/>
    <col min="2" max="2" width="71.28515625" style="38" customWidth="1"/>
    <col min="3" max="3" width="0.140625" style="38" customWidth="1"/>
    <col min="4" max="4" width="16" style="38" customWidth="1"/>
    <col min="5" max="5" width="15.42578125" style="38" customWidth="1"/>
    <col min="6" max="6" width="15.7109375" style="38" bestFit="1" customWidth="1"/>
    <col min="7" max="7" width="15.5703125" style="38" bestFit="1" customWidth="1"/>
    <col min="8" max="8" width="15.42578125" style="38" bestFit="1" customWidth="1"/>
    <col min="9" max="9" width="10.42578125" style="39" bestFit="1" customWidth="1"/>
    <col min="10" max="10" width="11.5703125" style="39" bestFit="1" customWidth="1"/>
    <col min="11" max="16384" width="9.140625" style="39"/>
  </cols>
  <sheetData>
    <row r="1" spans="1:11" ht="20.25">
      <c r="B1" s="102" t="s">
        <v>499</v>
      </c>
      <c r="C1" s="37"/>
    </row>
    <row r="2" spans="1:11">
      <c r="B2" s="37"/>
      <c r="C2" s="37"/>
    </row>
    <row r="3" spans="1:11">
      <c r="B3" s="37"/>
      <c r="C3" s="37"/>
      <c r="D3" s="40"/>
    </row>
    <row r="4" spans="1:11">
      <c r="D4" s="41"/>
      <c r="E4" s="41"/>
      <c r="F4" s="42"/>
      <c r="G4" s="43"/>
      <c r="H4" s="44" t="s">
        <v>0</v>
      </c>
    </row>
    <row r="5" spans="1:11" s="48" customFormat="1" ht="75">
      <c r="A5" s="45"/>
      <c r="B5" s="46" t="s">
        <v>2</v>
      </c>
      <c r="C5" s="46"/>
      <c r="D5" s="46" t="s">
        <v>192</v>
      </c>
      <c r="E5" s="47" t="s">
        <v>193</v>
      </c>
      <c r="F5" s="47" t="s">
        <v>194</v>
      </c>
      <c r="G5" s="46" t="s">
        <v>195</v>
      </c>
      <c r="H5" s="46" t="s">
        <v>196</v>
      </c>
    </row>
    <row r="6" spans="1:11">
      <c r="A6" s="49"/>
      <c r="B6" s="50" t="s">
        <v>197</v>
      </c>
      <c r="C6" s="50"/>
      <c r="D6" s="51"/>
      <c r="E6" s="51"/>
      <c r="F6" s="51"/>
      <c r="G6" s="51"/>
      <c r="H6" s="51"/>
    </row>
    <row r="7" spans="1:11" s="56" customFormat="1" ht="16.5" customHeight="1">
      <c r="A7" s="52" t="s">
        <v>198</v>
      </c>
      <c r="B7" s="53" t="s">
        <v>199</v>
      </c>
      <c r="C7" s="104">
        <f t="shared" ref="C7:H7" si="0">+C8+C18</f>
        <v>0</v>
      </c>
      <c r="D7" s="104">
        <f t="shared" si="0"/>
        <v>337977820</v>
      </c>
      <c r="E7" s="104">
        <f t="shared" si="0"/>
        <v>337332750</v>
      </c>
      <c r="F7" s="104">
        <f t="shared" si="0"/>
        <v>149003820</v>
      </c>
      <c r="G7" s="104">
        <f t="shared" si="0"/>
        <v>55531476.899999999</v>
      </c>
      <c r="H7" s="104">
        <f t="shared" si="0"/>
        <v>55531476.899999999</v>
      </c>
      <c r="I7" s="55"/>
      <c r="J7" s="55"/>
      <c r="K7" s="55"/>
    </row>
    <row r="8" spans="1:11" s="56" customFormat="1">
      <c r="A8" s="52" t="s">
        <v>200</v>
      </c>
      <c r="B8" s="57" t="s">
        <v>201</v>
      </c>
      <c r="C8" s="104">
        <f>+C9+C10+C14+C11+C12+C16+C273+C15+C13+C17</f>
        <v>0</v>
      </c>
      <c r="D8" s="104">
        <f t="shared" ref="D8:H8" si="1">+D9+D10+D14+D11+D12+D16+D273+D15+D13+D17</f>
        <v>337977820</v>
      </c>
      <c r="E8" s="104">
        <f t="shared" si="1"/>
        <v>337332750</v>
      </c>
      <c r="F8" s="104">
        <f t="shared" si="1"/>
        <v>149003820</v>
      </c>
      <c r="G8" s="104">
        <f t="shared" si="1"/>
        <v>55531476.899999999</v>
      </c>
      <c r="H8" s="104">
        <f t="shared" si="1"/>
        <v>55531476.899999999</v>
      </c>
      <c r="I8" s="55"/>
      <c r="J8" s="55"/>
      <c r="K8" s="55"/>
    </row>
    <row r="9" spans="1:11" s="56" customFormat="1">
      <c r="A9" s="52" t="s">
        <v>202</v>
      </c>
      <c r="B9" s="57" t="s">
        <v>203</v>
      </c>
      <c r="C9" s="104">
        <f t="shared" ref="C9:H9" si="2">+C25</f>
        <v>0</v>
      </c>
      <c r="D9" s="104">
        <f t="shared" si="2"/>
        <v>4852000</v>
      </c>
      <c r="E9" s="104">
        <f t="shared" si="2"/>
        <v>4852000</v>
      </c>
      <c r="F9" s="104">
        <f t="shared" si="2"/>
        <v>1995410</v>
      </c>
      <c r="G9" s="104">
        <f t="shared" si="2"/>
        <v>565996</v>
      </c>
      <c r="H9" s="104">
        <f t="shared" si="2"/>
        <v>565996</v>
      </c>
      <c r="I9" s="55"/>
      <c r="J9" s="55"/>
      <c r="K9" s="55"/>
    </row>
    <row r="10" spans="1:11" s="56" customFormat="1" ht="16.5" customHeight="1">
      <c r="A10" s="52" t="s">
        <v>204</v>
      </c>
      <c r="B10" s="57" t="s">
        <v>205</v>
      </c>
      <c r="C10" s="104">
        <f>+C45</f>
        <v>0</v>
      </c>
      <c r="D10" s="104">
        <f t="shared" ref="D10:H10" si="3">+D45</f>
        <v>197119820</v>
      </c>
      <c r="E10" s="104">
        <f t="shared" si="3"/>
        <v>196474750</v>
      </c>
      <c r="F10" s="104">
        <f t="shared" si="3"/>
        <v>106860410</v>
      </c>
      <c r="G10" s="104">
        <f t="shared" si="3"/>
        <v>41488866.939999998</v>
      </c>
      <c r="H10" s="104">
        <f t="shared" si="3"/>
        <v>41488866.939999998</v>
      </c>
      <c r="I10" s="55"/>
      <c r="J10" s="55"/>
      <c r="K10" s="55"/>
    </row>
    <row r="11" spans="1:11" s="56" customFormat="1">
      <c r="A11" s="52" t="s">
        <v>206</v>
      </c>
      <c r="B11" s="57" t="s">
        <v>207</v>
      </c>
      <c r="C11" s="104">
        <f>+C73</f>
        <v>0</v>
      </c>
      <c r="D11" s="104">
        <f t="shared" ref="D11:H11" si="4">+D73</f>
        <v>0</v>
      </c>
      <c r="E11" s="104">
        <f t="shared" si="4"/>
        <v>0</v>
      </c>
      <c r="F11" s="104">
        <f t="shared" si="4"/>
        <v>0</v>
      </c>
      <c r="G11" s="104">
        <f t="shared" si="4"/>
        <v>0</v>
      </c>
      <c r="H11" s="104">
        <f t="shared" si="4"/>
        <v>0</v>
      </c>
      <c r="I11" s="55"/>
      <c r="J11" s="55"/>
      <c r="K11" s="55"/>
    </row>
    <row r="12" spans="1:11" s="56" customFormat="1" ht="30">
      <c r="A12" s="52" t="s">
        <v>208</v>
      </c>
      <c r="B12" s="57" t="s">
        <v>209</v>
      </c>
      <c r="C12" s="104">
        <f>C274</f>
        <v>0</v>
      </c>
      <c r="D12" s="104">
        <f t="shared" ref="D12:H12" si="5">D274</f>
        <v>121257000</v>
      </c>
      <c r="E12" s="104">
        <f t="shared" si="5"/>
        <v>121257000</v>
      </c>
      <c r="F12" s="104">
        <f t="shared" si="5"/>
        <v>33900000</v>
      </c>
      <c r="G12" s="104">
        <f t="shared" si="5"/>
        <v>11286689</v>
      </c>
      <c r="H12" s="104">
        <f t="shared" si="5"/>
        <v>11286689</v>
      </c>
      <c r="I12" s="55"/>
      <c r="J12" s="55"/>
      <c r="K12" s="55"/>
    </row>
    <row r="13" spans="1:11" s="56" customFormat="1" ht="30">
      <c r="A13" s="52"/>
      <c r="B13" s="57" t="s">
        <v>500</v>
      </c>
      <c r="C13" s="104">
        <f>C302</f>
        <v>0</v>
      </c>
      <c r="D13" s="104">
        <f t="shared" ref="D13:H13" si="6">D302</f>
        <v>0</v>
      </c>
      <c r="E13" s="104">
        <f t="shared" si="6"/>
        <v>0</v>
      </c>
      <c r="F13" s="104">
        <f t="shared" si="6"/>
        <v>0</v>
      </c>
      <c r="G13" s="104">
        <f t="shared" si="6"/>
        <v>0</v>
      </c>
      <c r="H13" s="104">
        <f t="shared" si="6"/>
        <v>0</v>
      </c>
      <c r="I13" s="55"/>
      <c r="J13" s="55"/>
      <c r="K13" s="55"/>
    </row>
    <row r="14" spans="1:11" s="56" customFormat="1" ht="16.5" customHeight="1">
      <c r="A14" s="52" t="s">
        <v>210</v>
      </c>
      <c r="B14" s="57" t="s">
        <v>211</v>
      </c>
      <c r="C14" s="104">
        <f>C293</f>
        <v>0</v>
      </c>
      <c r="D14" s="104">
        <f t="shared" ref="D14:H14" si="7">D293</f>
        <v>14749000</v>
      </c>
      <c r="E14" s="104">
        <f t="shared" si="7"/>
        <v>14749000</v>
      </c>
      <c r="F14" s="104">
        <f t="shared" si="7"/>
        <v>6248000</v>
      </c>
      <c r="G14" s="104">
        <f t="shared" si="7"/>
        <v>2206971</v>
      </c>
      <c r="H14" s="104">
        <f t="shared" si="7"/>
        <v>2206971</v>
      </c>
      <c r="I14" s="55"/>
      <c r="J14" s="55"/>
      <c r="K14" s="55"/>
    </row>
    <row r="15" spans="1:11" s="56" customFormat="1" ht="30">
      <c r="A15" s="52" t="s">
        <v>212</v>
      </c>
      <c r="B15" s="57" t="s">
        <v>213</v>
      </c>
      <c r="C15" s="104">
        <f>C306</f>
        <v>0</v>
      </c>
      <c r="D15" s="104">
        <f t="shared" ref="D15:H15" si="8">D306</f>
        <v>0</v>
      </c>
      <c r="E15" s="104">
        <f t="shared" si="8"/>
        <v>0</v>
      </c>
      <c r="F15" s="104">
        <f t="shared" si="8"/>
        <v>0</v>
      </c>
      <c r="G15" s="104">
        <f t="shared" si="8"/>
        <v>0</v>
      </c>
      <c r="H15" s="104">
        <f t="shared" si="8"/>
        <v>0</v>
      </c>
      <c r="I15" s="55"/>
      <c r="J15" s="55"/>
      <c r="K15" s="55"/>
    </row>
    <row r="16" spans="1:11" s="56" customFormat="1" ht="16.5" customHeight="1">
      <c r="A16" s="52" t="s">
        <v>214</v>
      </c>
      <c r="B16" s="57" t="s">
        <v>215</v>
      </c>
      <c r="C16" s="104">
        <f>C76</f>
        <v>0</v>
      </c>
      <c r="D16" s="104">
        <f t="shared" ref="D16:H16" si="9">D76</f>
        <v>0</v>
      </c>
      <c r="E16" s="104">
        <f t="shared" si="9"/>
        <v>0</v>
      </c>
      <c r="F16" s="104">
        <f t="shared" si="9"/>
        <v>0</v>
      </c>
      <c r="G16" s="104">
        <f t="shared" si="9"/>
        <v>0</v>
      </c>
      <c r="H16" s="104">
        <f t="shared" si="9"/>
        <v>0</v>
      </c>
      <c r="I16" s="55"/>
      <c r="J16" s="55"/>
      <c r="K16" s="55"/>
    </row>
    <row r="17" spans="1:247" s="56" customFormat="1" ht="30">
      <c r="A17" s="52"/>
      <c r="B17" s="57" t="s">
        <v>501</v>
      </c>
      <c r="C17" s="104">
        <f>C310</f>
        <v>0</v>
      </c>
      <c r="D17" s="104">
        <f t="shared" ref="D17:H17" si="10">D310</f>
        <v>0</v>
      </c>
      <c r="E17" s="104">
        <f t="shared" si="10"/>
        <v>0</v>
      </c>
      <c r="F17" s="104">
        <f t="shared" si="10"/>
        <v>0</v>
      </c>
      <c r="G17" s="104">
        <f t="shared" si="10"/>
        <v>0</v>
      </c>
      <c r="H17" s="104">
        <f t="shared" si="10"/>
        <v>0</v>
      </c>
      <c r="I17" s="55"/>
      <c r="J17" s="55"/>
      <c r="K17" s="55"/>
    </row>
    <row r="18" spans="1:247" s="56" customFormat="1" ht="16.5" customHeight="1">
      <c r="A18" s="52" t="s">
        <v>216</v>
      </c>
      <c r="B18" s="57" t="s">
        <v>217</v>
      </c>
      <c r="C18" s="104">
        <f>C79</f>
        <v>0</v>
      </c>
      <c r="D18" s="104">
        <f t="shared" ref="D18:H18" si="11">D79</f>
        <v>0</v>
      </c>
      <c r="E18" s="104">
        <f t="shared" si="11"/>
        <v>0</v>
      </c>
      <c r="F18" s="104">
        <f t="shared" si="11"/>
        <v>0</v>
      </c>
      <c r="G18" s="104">
        <f t="shared" si="11"/>
        <v>0</v>
      </c>
      <c r="H18" s="104">
        <f t="shared" si="11"/>
        <v>0</v>
      </c>
      <c r="I18" s="55"/>
      <c r="J18" s="55"/>
      <c r="K18" s="55"/>
    </row>
    <row r="19" spans="1:247" s="56" customFormat="1">
      <c r="A19" s="52" t="s">
        <v>218</v>
      </c>
      <c r="B19" s="57" t="s">
        <v>219</v>
      </c>
      <c r="C19" s="104">
        <f>C80</f>
        <v>0</v>
      </c>
      <c r="D19" s="104">
        <f t="shared" ref="D19:H19" si="12">D80</f>
        <v>0</v>
      </c>
      <c r="E19" s="104">
        <f t="shared" si="12"/>
        <v>0</v>
      </c>
      <c r="F19" s="104">
        <f t="shared" si="12"/>
        <v>0</v>
      </c>
      <c r="G19" s="104">
        <f t="shared" si="12"/>
        <v>0</v>
      </c>
      <c r="H19" s="104">
        <f t="shared" si="12"/>
        <v>0</v>
      </c>
      <c r="I19" s="55"/>
      <c r="J19" s="55"/>
      <c r="K19" s="55"/>
    </row>
    <row r="20" spans="1:247" s="56" customFormat="1" ht="30">
      <c r="A20" s="52" t="s">
        <v>220</v>
      </c>
      <c r="B20" s="57" t="s">
        <v>221</v>
      </c>
      <c r="C20" s="104">
        <f>C273+C301</f>
        <v>0</v>
      </c>
      <c r="D20" s="104">
        <f t="shared" ref="D20:H20" si="13">D273+D301</f>
        <v>0</v>
      </c>
      <c r="E20" s="104">
        <f t="shared" si="13"/>
        <v>0</v>
      </c>
      <c r="F20" s="104">
        <f t="shared" si="13"/>
        <v>0</v>
      </c>
      <c r="G20" s="104">
        <f t="shared" si="13"/>
        <v>-17046.04</v>
      </c>
      <c r="H20" s="104">
        <f t="shared" si="13"/>
        <v>-17046.04</v>
      </c>
      <c r="I20" s="55"/>
      <c r="J20" s="55"/>
      <c r="K20" s="55"/>
    </row>
    <row r="21" spans="1:247" s="56" customFormat="1" ht="16.5" customHeight="1">
      <c r="A21" s="52" t="s">
        <v>222</v>
      </c>
      <c r="B21" s="57" t="s">
        <v>223</v>
      </c>
      <c r="C21" s="104">
        <f t="shared" ref="C21:H21" si="14">+C22+C18</f>
        <v>0</v>
      </c>
      <c r="D21" s="104">
        <f t="shared" si="14"/>
        <v>337977820</v>
      </c>
      <c r="E21" s="104">
        <f t="shared" si="14"/>
        <v>337332750</v>
      </c>
      <c r="F21" s="104">
        <f t="shared" si="14"/>
        <v>149003820</v>
      </c>
      <c r="G21" s="104">
        <f t="shared" si="14"/>
        <v>55531476.899999999</v>
      </c>
      <c r="H21" s="104">
        <f t="shared" si="14"/>
        <v>55531476.899999999</v>
      </c>
      <c r="I21" s="55"/>
      <c r="J21" s="55"/>
      <c r="K21" s="55"/>
    </row>
    <row r="22" spans="1:247" s="56" customFormat="1">
      <c r="A22" s="52" t="s">
        <v>224</v>
      </c>
      <c r="B22" s="57" t="s">
        <v>201</v>
      </c>
      <c r="C22" s="104">
        <f>C9+C10+C11+C12+C14+C16+C273+C15</f>
        <v>0</v>
      </c>
      <c r="D22" s="104">
        <f t="shared" ref="D22:H22" si="15">D9+D10+D11+D12+D14+D16+D273+D15</f>
        <v>337977820</v>
      </c>
      <c r="E22" s="104">
        <f t="shared" si="15"/>
        <v>337332750</v>
      </c>
      <c r="F22" s="104">
        <f t="shared" si="15"/>
        <v>149003820</v>
      </c>
      <c r="G22" s="104">
        <f t="shared" si="15"/>
        <v>55531476.899999999</v>
      </c>
      <c r="H22" s="104">
        <f t="shared" si="15"/>
        <v>55531476.899999999</v>
      </c>
      <c r="I22" s="55"/>
      <c r="J22" s="55"/>
      <c r="K22" s="55"/>
    </row>
    <row r="23" spans="1:247" s="56" customFormat="1" ht="16.5" customHeight="1">
      <c r="A23" s="58" t="s">
        <v>225</v>
      </c>
      <c r="B23" s="57" t="s">
        <v>226</v>
      </c>
      <c r="C23" s="104">
        <f>+C24+C79+C273</f>
        <v>0</v>
      </c>
      <c r="D23" s="104">
        <f t="shared" ref="D23:H23" si="16">+D24+D79+D273</f>
        <v>323228820</v>
      </c>
      <c r="E23" s="104">
        <f t="shared" si="16"/>
        <v>322583750</v>
      </c>
      <c r="F23" s="104">
        <f t="shared" si="16"/>
        <v>142755820</v>
      </c>
      <c r="G23" s="104">
        <f t="shared" si="16"/>
        <v>53324505.899999999</v>
      </c>
      <c r="H23" s="104">
        <f t="shared" si="16"/>
        <v>53324505.899999999</v>
      </c>
      <c r="I23" s="55"/>
      <c r="J23" s="55"/>
      <c r="K23" s="55"/>
    </row>
    <row r="24" spans="1:247" s="56" customFormat="1" ht="16.5" customHeight="1">
      <c r="A24" s="52" t="s">
        <v>227</v>
      </c>
      <c r="B24" s="57" t="s">
        <v>201</v>
      </c>
      <c r="C24" s="104">
        <f>+C25+C45+C73+C274+C76+C306</f>
        <v>0</v>
      </c>
      <c r="D24" s="104">
        <f t="shared" ref="D24:H24" si="17">+D25+D45+D73+D274+D76+D306</f>
        <v>323228820</v>
      </c>
      <c r="E24" s="104">
        <f t="shared" si="17"/>
        <v>322583750</v>
      </c>
      <c r="F24" s="104">
        <f t="shared" si="17"/>
        <v>142755820</v>
      </c>
      <c r="G24" s="104">
        <f t="shared" si="17"/>
        <v>53341551.939999998</v>
      </c>
      <c r="H24" s="104">
        <f t="shared" si="17"/>
        <v>53341551.939999998</v>
      </c>
      <c r="I24" s="55"/>
      <c r="J24" s="55"/>
      <c r="K24" s="55"/>
    </row>
    <row r="25" spans="1:247" s="56" customFormat="1">
      <c r="A25" s="52" t="s">
        <v>228</v>
      </c>
      <c r="B25" s="57" t="s">
        <v>203</v>
      </c>
      <c r="C25" s="104">
        <f t="shared" ref="C25:H25" si="18">+C26+C38+C36</f>
        <v>0</v>
      </c>
      <c r="D25" s="104">
        <f t="shared" si="18"/>
        <v>4852000</v>
      </c>
      <c r="E25" s="104">
        <f t="shared" si="18"/>
        <v>4852000</v>
      </c>
      <c r="F25" s="104">
        <f t="shared" si="18"/>
        <v>1995410</v>
      </c>
      <c r="G25" s="104">
        <f t="shared" si="18"/>
        <v>565996</v>
      </c>
      <c r="H25" s="104">
        <f t="shared" si="18"/>
        <v>565996</v>
      </c>
      <c r="I25" s="55"/>
      <c r="J25" s="55"/>
      <c r="K25" s="55"/>
    </row>
    <row r="26" spans="1:247" s="56" customFormat="1" ht="16.5" customHeight="1">
      <c r="A26" s="52" t="s">
        <v>229</v>
      </c>
      <c r="B26" s="57" t="s">
        <v>230</v>
      </c>
      <c r="C26" s="104">
        <f t="shared" ref="C26:H26" si="19">C27+C30+C31+C32+C34+C28+C29+C33</f>
        <v>0</v>
      </c>
      <c r="D26" s="104">
        <f t="shared" si="19"/>
        <v>4734000</v>
      </c>
      <c r="E26" s="104">
        <f t="shared" si="19"/>
        <v>4734000</v>
      </c>
      <c r="F26" s="104">
        <f t="shared" si="19"/>
        <v>1951500</v>
      </c>
      <c r="G26" s="104">
        <f t="shared" si="19"/>
        <v>553717</v>
      </c>
      <c r="H26" s="104">
        <f t="shared" si="19"/>
        <v>553717</v>
      </c>
      <c r="I26" s="55"/>
      <c r="J26" s="55"/>
      <c r="K26" s="55"/>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row>
    <row r="27" spans="1:247" s="56" customFormat="1" ht="16.5" customHeight="1">
      <c r="A27" s="59" t="s">
        <v>231</v>
      </c>
      <c r="B27" s="60" t="s">
        <v>232</v>
      </c>
      <c r="C27" s="105"/>
      <c r="D27" s="54">
        <v>4040000</v>
      </c>
      <c r="E27" s="54">
        <v>4040000</v>
      </c>
      <c r="F27" s="54">
        <v>1659000</v>
      </c>
      <c r="G27" s="82">
        <v>465396</v>
      </c>
      <c r="H27" s="82">
        <v>465396</v>
      </c>
      <c r="I27" s="55"/>
      <c r="J27" s="55"/>
      <c r="K27" s="55"/>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row>
    <row r="28" spans="1:247" s="56" customFormat="1">
      <c r="A28" s="59" t="s">
        <v>233</v>
      </c>
      <c r="B28" s="60" t="s">
        <v>234</v>
      </c>
      <c r="C28" s="105"/>
      <c r="D28" s="54">
        <v>275000</v>
      </c>
      <c r="E28" s="54">
        <v>275000</v>
      </c>
      <c r="F28" s="54">
        <v>119000</v>
      </c>
      <c r="G28" s="82">
        <v>37925</v>
      </c>
      <c r="H28" s="82">
        <v>37925</v>
      </c>
      <c r="I28" s="55"/>
      <c r="J28" s="55"/>
      <c r="K28" s="55"/>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row>
    <row r="29" spans="1:247" s="56" customFormat="1">
      <c r="A29" s="59" t="s">
        <v>235</v>
      </c>
      <c r="B29" s="60" t="s">
        <v>236</v>
      </c>
      <c r="C29" s="105"/>
      <c r="D29" s="54">
        <v>110000</v>
      </c>
      <c r="E29" s="54">
        <v>110000</v>
      </c>
      <c r="F29" s="54">
        <v>47500</v>
      </c>
      <c r="G29" s="82">
        <v>13529</v>
      </c>
      <c r="H29" s="82">
        <v>13529</v>
      </c>
      <c r="I29" s="55"/>
      <c r="J29" s="55"/>
      <c r="K29" s="55"/>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row>
    <row r="30" spans="1:247" s="56" customFormat="1" ht="16.5" customHeight="1">
      <c r="A30" s="59" t="s">
        <v>237</v>
      </c>
      <c r="B30" s="61" t="s">
        <v>238</v>
      </c>
      <c r="C30" s="105"/>
      <c r="D30" s="54">
        <v>140000</v>
      </c>
      <c r="E30" s="54">
        <v>140000</v>
      </c>
      <c r="F30" s="54">
        <v>70000</v>
      </c>
      <c r="G30" s="82">
        <v>15352</v>
      </c>
      <c r="H30" s="82">
        <v>15352</v>
      </c>
      <c r="I30" s="55"/>
      <c r="J30" s="55"/>
      <c r="K30" s="55"/>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row>
    <row r="31" spans="1:247" s="56" customFormat="1" ht="16.5" customHeight="1">
      <c r="A31" s="59" t="s">
        <v>239</v>
      </c>
      <c r="B31" s="61" t="s">
        <v>240</v>
      </c>
      <c r="C31" s="105"/>
      <c r="D31" s="54">
        <v>2000</v>
      </c>
      <c r="E31" s="54">
        <v>2000</v>
      </c>
      <c r="F31" s="54">
        <v>1000</v>
      </c>
      <c r="G31" s="82"/>
      <c r="H31" s="82"/>
      <c r="I31" s="55"/>
      <c r="J31" s="55"/>
      <c r="K31" s="55"/>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row>
    <row r="32" spans="1:247" ht="16.5" customHeight="1">
      <c r="A32" s="59" t="s">
        <v>241</v>
      </c>
      <c r="B32" s="61" t="s">
        <v>242</v>
      </c>
      <c r="C32" s="105"/>
      <c r="D32" s="54"/>
      <c r="E32" s="54"/>
      <c r="F32" s="54"/>
      <c r="G32" s="82"/>
      <c r="H32" s="82"/>
      <c r="I32" s="55"/>
      <c r="J32" s="55"/>
      <c r="K32" s="55"/>
    </row>
    <row r="33" spans="1:247" ht="16.5" customHeight="1">
      <c r="A33" s="59" t="s">
        <v>243</v>
      </c>
      <c r="B33" s="61" t="s">
        <v>244</v>
      </c>
      <c r="C33" s="105"/>
      <c r="D33" s="54">
        <v>94000</v>
      </c>
      <c r="E33" s="54">
        <v>94000</v>
      </c>
      <c r="F33" s="54">
        <v>30000</v>
      </c>
      <c r="G33" s="82">
        <v>8153</v>
      </c>
      <c r="H33" s="82">
        <v>8153</v>
      </c>
      <c r="I33" s="55"/>
      <c r="J33" s="55"/>
      <c r="K33" s="55"/>
    </row>
    <row r="34" spans="1:247" ht="16.5" customHeight="1">
      <c r="A34" s="59" t="s">
        <v>245</v>
      </c>
      <c r="B34" s="61" t="s">
        <v>246</v>
      </c>
      <c r="C34" s="105"/>
      <c r="D34" s="54">
        <v>73000</v>
      </c>
      <c r="E34" s="54">
        <v>73000</v>
      </c>
      <c r="F34" s="54">
        <v>25000</v>
      </c>
      <c r="G34" s="82">
        <v>13362</v>
      </c>
      <c r="H34" s="82">
        <v>13362</v>
      </c>
      <c r="I34" s="55"/>
      <c r="J34" s="55"/>
      <c r="K34" s="55"/>
    </row>
    <row r="35" spans="1:247" ht="16.5" customHeight="1">
      <c r="A35" s="59"/>
      <c r="B35" s="61" t="s">
        <v>247</v>
      </c>
      <c r="C35" s="105"/>
      <c r="D35" s="54"/>
      <c r="E35" s="54"/>
      <c r="F35" s="54"/>
      <c r="G35" s="82"/>
      <c r="H35" s="82"/>
      <c r="I35" s="55"/>
      <c r="J35" s="55"/>
      <c r="K35" s="55"/>
    </row>
    <row r="36" spans="1:247" ht="16.5" customHeight="1">
      <c r="A36" s="59" t="s">
        <v>248</v>
      </c>
      <c r="B36" s="57" t="s">
        <v>249</v>
      </c>
      <c r="C36" s="105">
        <f t="shared" ref="C36:H36" si="20">C37</f>
        <v>0</v>
      </c>
      <c r="D36" s="105">
        <f t="shared" si="20"/>
        <v>12000</v>
      </c>
      <c r="E36" s="105">
        <f t="shared" si="20"/>
        <v>12000</v>
      </c>
      <c r="F36" s="105">
        <f t="shared" si="20"/>
        <v>0</v>
      </c>
      <c r="G36" s="105">
        <f t="shared" si="20"/>
        <v>0</v>
      </c>
      <c r="H36" s="105">
        <f t="shared" si="20"/>
        <v>0</v>
      </c>
      <c r="I36" s="55"/>
      <c r="J36" s="55"/>
      <c r="K36" s="55"/>
    </row>
    <row r="37" spans="1:247" ht="16.5" customHeight="1">
      <c r="A37" s="59" t="s">
        <v>250</v>
      </c>
      <c r="B37" s="61" t="s">
        <v>251</v>
      </c>
      <c r="C37" s="105"/>
      <c r="D37" s="54">
        <v>12000</v>
      </c>
      <c r="E37" s="54">
        <v>12000</v>
      </c>
      <c r="F37" s="54">
        <v>0</v>
      </c>
      <c r="G37" s="82"/>
      <c r="H37" s="82"/>
      <c r="I37" s="55"/>
      <c r="J37" s="55"/>
      <c r="K37" s="55"/>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row>
    <row r="38" spans="1:247" ht="16.5" customHeight="1">
      <c r="A38" s="52" t="s">
        <v>252</v>
      </c>
      <c r="B38" s="57" t="s">
        <v>253</v>
      </c>
      <c r="C38" s="104">
        <f>+C39+C40+C41+C42+C43+C44</f>
        <v>0</v>
      </c>
      <c r="D38" s="104">
        <f t="shared" ref="D38:H38" si="21">+D39+D40+D41+D42+D43+D44</f>
        <v>106000</v>
      </c>
      <c r="E38" s="104">
        <f t="shared" si="21"/>
        <v>106000</v>
      </c>
      <c r="F38" s="104">
        <f t="shared" si="21"/>
        <v>43910</v>
      </c>
      <c r="G38" s="104">
        <f t="shared" si="21"/>
        <v>12279</v>
      </c>
      <c r="H38" s="104">
        <f t="shared" si="21"/>
        <v>12279</v>
      </c>
      <c r="I38" s="55"/>
      <c r="J38" s="55"/>
      <c r="K38" s="55"/>
      <c r="L38" s="56"/>
    </row>
    <row r="39" spans="1:247" ht="16.5" customHeight="1">
      <c r="A39" s="59" t="s">
        <v>254</v>
      </c>
      <c r="B39" s="61" t="s">
        <v>255</v>
      </c>
      <c r="C39" s="105"/>
      <c r="D39" s="54"/>
      <c r="E39" s="54"/>
      <c r="F39" s="54"/>
      <c r="G39" s="82"/>
      <c r="H39" s="82"/>
      <c r="I39" s="55"/>
      <c r="J39" s="55"/>
      <c r="K39" s="55"/>
    </row>
    <row r="40" spans="1:247" ht="16.5" customHeight="1">
      <c r="A40" s="59" t="s">
        <v>256</v>
      </c>
      <c r="B40" s="61" t="s">
        <v>257</v>
      </c>
      <c r="C40" s="105"/>
      <c r="D40" s="54"/>
      <c r="E40" s="54"/>
      <c r="F40" s="54"/>
      <c r="G40" s="82"/>
      <c r="H40" s="82"/>
      <c r="I40" s="55"/>
      <c r="J40" s="55"/>
      <c r="K40" s="55"/>
    </row>
    <row r="41" spans="1:247" s="56" customFormat="1" ht="16.5" customHeight="1">
      <c r="A41" s="59" t="s">
        <v>258</v>
      </c>
      <c r="B41" s="61" t="s">
        <v>259</v>
      </c>
      <c r="C41" s="105"/>
      <c r="D41" s="54"/>
      <c r="E41" s="54"/>
      <c r="F41" s="54"/>
      <c r="G41" s="82"/>
      <c r="H41" s="82"/>
      <c r="I41" s="55"/>
      <c r="J41" s="55"/>
      <c r="K41" s="55"/>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row>
    <row r="42" spans="1:247" ht="16.5" customHeight="1">
      <c r="A42" s="59" t="s">
        <v>260</v>
      </c>
      <c r="B42" s="62" t="s">
        <v>261</v>
      </c>
      <c r="C42" s="105"/>
      <c r="D42" s="54"/>
      <c r="E42" s="54"/>
      <c r="F42" s="54"/>
      <c r="G42" s="82"/>
      <c r="H42" s="82"/>
      <c r="I42" s="55"/>
      <c r="J42" s="55"/>
      <c r="K42" s="55"/>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row>
    <row r="43" spans="1:247" ht="16.5" customHeight="1">
      <c r="A43" s="59" t="s">
        <v>262</v>
      </c>
      <c r="B43" s="62" t="s">
        <v>42</v>
      </c>
      <c r="C43" s="105"/>
      <c r="D43" s="54"/>
      <c r="E43" s="54"/>
      <c r="F43" s="54"/>
      <c r="G43" s="82"/>
      <c r="H43" s="82"/>
      <c r="I43" s="55"/>
      <c r="J43" s="55"/>
      <c r="K43" s="55"/>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row>
    <row r="44" spans="1:247" ht="16.5" customHeight="1">
      <c r="A44" s="59" t="s">
        <v>263</v>
      </c>
      <c r="B44" s="62" t="s">
        <v>264</v>
      </c>
      <c r="C44" s="105"/>
      <c r="D44" s="54">
        <v>106000</v>
      </c>
      <c r="E44" s="54">
        <v>106000</v>
      </c>
      <c r="F44" s="54">
        <v>43910</v>
      </c>
      <c r="G44" s="82">
        <v>12279</v>
      </c>
      <c r="H44" s="82">
        <v>12279</v>
      </c>
      <c r="I44" s="55"/>
      <c r="J44" s="55"/>
      <c r="K44" s="55"/>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row>
    <row r="45" spans="1:247" ht="16.5" customHeight="1">
      <c r="A45" s="52" t="s">
        <v>265</v>
      </c>
      <c r="B45" s="57" t="s">
        <v>205</v>
      </c>
      <c r="C45" s="104">
        <f t="shared" ref="C45:H45" si="22">+C46+C60+C59+C62+C65+C67+C68+C70+C66+C69</f>
        <v>0</v>
      </c>
      <c r="D45" s="104">
        <f t="shared" si="22"/>
        <v>197119820</v>
      </c>
      <c r="E45" s="104">
        <f t="shared" si="22"/>
        <v>196474750</v>
      </c>
      <c r="F45" s="104">
        <f t="shared" si="22"/>
        <v>106860410</v>
      </c>
      <c r="G45" s="104">
        <f t="shared" si="22"/>
        <v>41488866.939999998</v>
      </c>
      <c r="H45" s="104">
        <f t="shared" si="22"/>
        <v>41488866.939999998</v>
      </c>
      <c r="I45" s="55"/>
      <c r="J45" s="55"/>
      <c r="K45" s="55"/>
      <c r="L45" s="56"/>
    </row>
    <row r="46" spans="1:247" ht="16.5" customHeight="1">
      <c r="A46" s="52" t="s">
        <v>266</v>
      </c>
      <c r="B46" s="57" t="s">
        <v>267</v>
      </c>
      <c r="C46" s="104">
        <f t="shared" ref="C46:H46" si="23">+C47+C48+C49+C50+C51+C52+C53+C54+C56</f>
        <v>0</v>
      </c>
      <c r="D46" s="104">
        <f t="shared" si="23"/>
        <v>197088340</v>
      </c>
      <c r="E46" s="104">
        <f t="shared" si="23"/>
        <v>196443270</v>
      </c>
      <c r="F46" s="104">
        <f t="shared" si="23"/>
        <v>106847180</v>
      </c>
      <c r="G46" s="104">
        <f t="shared" si="23"/>
        <v>41487166.939999998</v>
      </c>
      <c r="H46" s="104">
        <f t="shared" si="23"/>
        <v>41487166.939999998</v>
      </c>
      <c r="I46" s="55"/>
      <c r="J46" s="55"/>
      <c r="K46" s="55"/>
    </row>
    <row r="47" spans="1:247" s="56" customFormat="1" ht="16.5" customHeight="1">
      <c r="A47" s="59" t="s">
        <v>268</v>
      </c>
      <c r="B47" s="61" t="s">
        <v>269</v>
      </c>
      <c r="C47" s="105"/>
      <c r="D47" s="54">
        <v>29660</v>
      </c>
      <c r="E47" s="54">
        <v>29660</v>
      </c>
      <c r="F47" s="54">
        <v>8000</v>
      </c>
      <c r="G47" s="82">
        <v>996</v>
      </c>
      <c r="H47" s="82">
        <v>996</v>
      </c>
      <c r="I47" s="55"/>
      <c r="J47" s="55"/>
      <c r="K47" s="55"/>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row>
    <row r="48" spans="1:247" s="56" customFormat="1" ht="16.5" customHeight="1">
      <c r="A48" s="59" t="s">
        <v>270</v>
      </c>
      <c r="B48" s="61" t="s">
        <v>271</v>
      </c>
      <c r="C48" s="105"/>
      <c r="D48" s="54">
        <v>19980</v>
      </c>
      <c r="E48" s="54">
        <v>19980</v>
      </c>
      <c r="F48" s="54"/>
      <c r="G48" s="82"/>
      <c r="H48" s="82"/>
      <c r="I48" s="55"/>
      <c r="J48" s="55"/>
      <c r="K48" s="55"/>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row>
    <row r="49" spans="1:247" ht="16.5" customHeight="1">
      <c r="A49" s="59" t="s">
        <v>272</v>
      </c>
      <c r="B49" s="61" t="s">
        <v>273</v>
      </c>
      <c r="C49" s="105"/>
      <c r="D49" s="54">
        <v>105610</v>
      </c>
      <c r="E49" s="54">
        <v>105610</v>
      </c>
      <c r="F49" s="54">
        <v>41000</v>
      </c>
      <c r="G49" s="82">
        <v>11630</v>
      </c>
      <c r="H49" s="82">
        <v>11630</v>
      </c>
      <c r="I49" s="55"/>
      <c r="J49" s="55"/>
      <c r="K49" s="55"/>
    </row>
    <row r="50" spans="1:247" ht="16.5" customHeight="1">
      <c r="A50" s="59" t="s">
        <v>274</v>
      </c>
      <c r="B50" s="61" t="s">
        <v>275</v>
      </c>
      <c r="C50" s="105"/>
      <c r="D50" s="54">
        <v>8360</v>
      </c>
      <c r="E50" s="54">
        <v>8360</v>
      </c>
      <c r="F50" s="54">
        <v>2500</v>
      </c>
      <c r="G50" s="82">
        <v>830</v>
      </c>
      <c r="H50" s="82">
        <v>830</v>
      </c>
      <c r="I50" s="55"/>
      <c r="J50" s="55"/>
      <c r="K50" s="55"/>
    </row>
    <row r="51" spans="1:247" ht="16.5" customHeight="1">
      <c r="A51" s="59" t="s">
        <v>276</v>
      </c>
      <c r="B51" s="61" t="s">
        <v>277</v>
      </c>
      <c r="C51" s="105"/>
      <c r="D51" s="54">
        <v>4500</v>
      </c>
      <c r="E51" s="54">
        <v>4500</v>
      </c>
      <c r="F51" s="54"/>
      <c r="G51" s="82"/>
      <c r="H51" s="82"/>
      <c r="I51" s="55"/>
      <c r="J51" s="55"/>
      <c r="K51" s="55"/>
    </row>
    <row r="52" spans="1:247" ht="16.5" customHeight="1">
      <c r="A52" s="59" t="s">
        <v>278</v>
      </c>
      <c r="B52" s="61" t="s">
        <v>279</v>
      </c>
      <c r="C52" s="105"/>
      <c r="D52" s="54">
        <v>1620</v>
      </c>
      <c r="E52" s="54">
        <v>1620</v>
      </c>
      <c r="F52" s="54"/>
      <c r="G52" s="82"/>
      <c r="H52" s="82"/>
      <c r="I52" s="55"/>
      <c r="J52" s="55"/>
      <c r="K52" s="55"/>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row>
    <row r="53" spans="1:247" ht="16.5" customHeight="1">
      <c r="A53" s="59" t="s">
        <v>280</v>
      </c>
      <c r="B53" s="61" t="s">
        <v>281</v>
      </c>
      <c r="C53" s="105"/>
      <c r="D53" s="54">
        <v>45450</v>
      </c>
      <c r="E53" s="54">
        <v>45450</v>
      </c>
      <c r="F53" s="54">
        <v>13000</v>
      </c>
      <c r="G53" s="82">
        <v>3984.27</v>
      </c>
      <c r="H53" s="82">
        <v>3984.27</v>
      </c>
      <c r="I53" s="55"/>
      <c r="J53" s="55"/>
      <c r="K53" s="55"/>
      <c r="L53" s="56"/>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row>
    <row r="54" spans="1:247" ht="16.5" customHeight="1">
      <c r="A54" s="52" t="s">
        <v>282</v>
      </c>
      <c r="B54" s="57" t="s">
        <v>283</v>
      </c>
      <c r="C54" s="106">
        <f t="shared" ref="C54:H54" si="24">+C55+C90</f>
        <v>0</v>
      </c>
      <c r="D54" s="106">
        <f t="shared" si="24"/>
        <v>196654890</v>
      </c>
      <c r="E54" s="106">
        <f t="shared" si="24"/>
        <v>196009820</v>
      </c>
      <c r="F54" s="106">
        <f t="shared" si="24"/>
        <v>106722180</v>
      </c>
      <c r="G54" s="106">
        <f t="shared" si="24"/>
        <v>41452314.049999997</v>
      </c>
      <c r="H54" s="106">
        <f t="shared" si="24"/>
        <v>41452314.049999997</v>
      </c>
      <c r="I54" s="55"/>
      <c r="J54" s="55"/>
      <c r="K54" s="55"/>
      <c r="L54" s="63"/>
    </row>
    <row r="55" spans="1:247" ht="16.5" customHeight="1">
      <c r="A55" s="64" t="s">
        <v>284</v>
      </c>
      <c r="B55" s="65" t="s">
        <v>285</v>
      </c>
      <c r="C55" s="107"/>
      <c r="D55" s="54">
        <v>12590</v>
      </c>
      <c r="E55" s="106">
        <v>12590</v>
      </c>
      <c r="F55" s="54">
        <v>2000</v>
      </c>
      <c r="G55" s="82"/>
      <c r="H55" s="82"/>
      <c r="I55" s="55"/>
      <c r="J55" s="55"/>
      <c r="K55" s="55"/>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row>
    <row r="56" spans="1:247" s="56" customFormat="1" ht="16.5" customHeight="1">
      <c r="A56" s="59" t="s">
        <v>286</v>
      </c>
      <c r="B56" s="61" t="s">
        <v>287</v>
      </c>
      <c r="C56" s="105"/>
      <c r="D56" s="54">
        <v>218270</v>
      </c>
      <c r="E56" s="54">
        <v>218270</v>
      </c>
      <c r="F56" s="54">
        <v>60500</v>
      </c>
      <c r="G56" s="82">
        <v>17412.62</v>
      </c>
      <c r="H56" s="82">
        <v>17412.62</v>
      </c>
      <c r="I56" s="55"/>
      <c r="J56" s="55"/>
      <c r="K56" s="55"/>
    </row>
    <row r="57" spans="1:247" s="63" customFormat="1" ht="16.5" customHeight="1">
      <c r="A57" s="59"/>
      <c r="B57" s="61" t="s">
        <v>288</v>
      </c>
      <c r="C57" s="105"/>
      <c r="D57" s="54"/>
      <c r="E57" s="54"/>
      <c r="F57" s="54"/>
      <c r="G57" s="82"/>
      <c r="H57" s="82"/>
      <c r="I57" s="55"/>
      <c r="J57" s="55"/>
      <c r="K57" s="55"/>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c r="HO57" s="56"/>
      <c r="HP57" s="56"/>
      <c r="HQ57" s="56"/>
      <c r="HR57" s="56"/>
      <c r="HS57" s="56"/>
      <c r="HT57" s="56"/>
      <c r="HU57" s="56"/>
      <c r="HV57" s="56"/>
      <c r="HW57" s="56"/>
      <c r="HX57" s="56"/>
      <c r="HY57" s="56"/>
      <c r="HZ57" s="56"/>
      <c r="IA57" s="56"/>
      <c r="IB57" s="56"/>
      <c r="IC57" s="56"/>
      <c r="ID57" s="56"/>
      <c r="IE57" s="56"/>
      <c r="IF57" s="56"/>
      <c r="IG57" s="56"/>
      <c r="IH57" s="56"/>
      <c r="II57" s="56"/>
      <c r="IJ57" s="56"/>
      <c r="IK57" s="56"/>
      <c r="IL57" s="56"/>
      <c r="IM57" s="56"/>
    </row>
    <row r="58" spans="1:247" ht="16.5" customHeight="1">
      <c r="A58" s="59"/>
      <c r="B58" s="61" t="s">
        <v>289</v>
      </c>
      <c r="C58" s="105"/>
      <c r="D58" s="54">
        <v>48000</v>
      </c>
      <c r="E58" s="54">
        <v>48000</v>
      </c>
      <c r="F58" s="54">
        <v>9500</v>
      </c>
      <c r="G58" s="82">
        <v>1396.41</v>
      </c>
      <c r="H58" s="82">
        <v>1396.41</v>
      </c>
      <c r="I58" s="55"/>
      <c r="J58" s="55"/>
      <c r="K58" s="55"/>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c r="GY58" s="56"/>
      <c r="GZ58" s="56"/>
      <c r="HA58" s="56"/>
      <c r="HB58" s="56"/>
      <c r="HC58" s="56"/>
      <c r="HD58" s="56"/>
      <c r="HE58" s="56"/>
      <c r="HF58" s="56"/>
      <c r="HG58" s="56"/>
      <c r="HH58" s="56"/>
      <c r="HI58" s="56"/>
      <c r="HJ58" s="56"/>
      <c r="HK58" s="56"/>
      <c r="HL58" s="56"/>
      <c r="HM58" s="56"/>
      <c r="HN58" s="56"/>
      <c r="HO58" s="56"/>
      <c r="HP58" s="56"/>
      <c r="HQ58" s="56"/>
      <c r="HR58" s="56"/>
      <c r="HS58" s="56"/>
      <c r="HT58" s="56"/>
      <c r="HU58" s="56"/>
      <c r="HV58" s="56"/>
      <c r="HW58" s="56"/>
      <c r="HX58" s="56"/>
      <c r="HY58" s="56"/>
      <c r="HZ58" s="56"/>
      <c r="IA58" s="56"/>
      <c r="IB58" s="56"/>
      <c r="IC58" s="56"/>
      <c r="ID58" s="56"/>
      <c r="IE58" s="56"/>
      <c r="IF58" s="56"/>
      <c r="IG58" s="56"/>
      <c r="IH58" s="56"/>
      <c r="II58" s="56"/>
      <c r="IJ58" s="56"/>
      <c r="IK58" s="56"/>
      <c r="IL58" s="56"/>
      <c r="IM58" s="56"/>
    </row>
    <row r="59" spans="1:247" s="56" customFormat="1" ht="16.5" customHeight="1">
      <c r="A59" s="52" t="s">
        <v>290</v>
      </c>
      <c r="B59" s="61" t="s">
        <v>291</v>
      </c>
      <c r="C59" s="105"/>
      <c r="D59" s="54"/>
      <c r="E59" s="54"/>
      <c r="F59" s="54"/>
      <c r="G59" s="82"/>
      <c r="H59" s="82"/>
      <c r="I59" s="55"/>
      <c r="J59" s="55"/>
      <c r="K59" s="55"/>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row>
    <row r="60" spans="1:247" s="56" customFormat="1" ht="16.5" customHeight="1">
      <c r="A60" s="52" t="s">
        <v>292</v>
      </c>
      <c r="B60" s="57" t="s">
        <v>293</v>
      </c>
      <c r="C60" s="108">
        <f t="shared" ref="C60:H60" si="25">+C61</f>
        <v>0</v>
      </c>
      <c r="D60" s="108">
        <f t="shared" si="25"/>
        <v>0</v>
      </c>
      <c r="E60" s="108">
        <f t="shared" si="25"/>
        <v>0</v>
      </c>
      <c r="F60" s="108">
        <f t="shared" si="25"/>
        <v>0</v>
      </c>
      <c r="G60" s="108">
        <f t="shared" si="25"/>
        <v>0</v>
      </c>
      <c r="H60" s="108">
        <f t="shared" si="25"/>
        <v>0</v>
      </c>
      <c r="I60" s="55"/>
      <c r="J60" s="55"/>
      <c r="K60" s="55"/>
      <c r="L60" s="39"/>
    </row>
    <row r="61" spans="1:247" s="56" customFormat="1" ht="16.5" customHeight="1">
      <c r="A61" s="59" t="s">
        <v>294</v>
      </c>
      <c r="B61" s="61" t="s">
        <v>295</v>
      </c>
      <c r="C61" s="105"/>
      <c r="D61" s="54"/>
      <c r="E61" s="54"/>
      <c r="F61" s="54"/>
      <c r="G61" s="82"/>
      <c r="H61" s="82"/>
      <c r="I61" s="55"/>
      <c r="J61" s="55"/>
      <c r="K61" s="55"/>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row>
    <row r="62" spans="1:247" s="56" customFormat="1" ht="16.5" customHeight="1">
      <c r="A62" s="52" t="s">
        <v>296</v>
      </c>
      <c r="B62" s="57" t="s">
        <v>297</v>
      </c>
      <c r="C62" s="104">
        <f t="shared" ref="C62:H62" si="26">+C63+C64</f>
        <v>0</v>
      </c>
      <c r="D62" s="104">
        <f t="shared" si="26"/>
        <v>0</v>
      </c>
      <c r="E62" s="104">
        <f t="shared" si="26"/>
        <v>0</v>
      </c>
      <c r="F62" s="104">
        <f t="shared" si="26"/>
        <v>0</v>
      </c>
      <c r="G62" s="104">
        <f t="shared" si="26"/>
        <v>0</v>
      </c>
      <c r="H62" s="104">
        <f t="shared" si="26"/>
        <v>0</v>
      </c>
      <c r="I62" s="55"/>
      <c r="J62" s="55"/>
      <c r="K62" s="55"/>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row>
    <row r="63" spans="1:247" ht="16.5" customHeight="1">
      <c r="A63" s="52" t="s">
        <v>298</v>
      </c>
      <c r="B63" s="61" t="s">
        <v>299</v>
      </c>
      <c r="C63" s="105"/>
      <c r="D63" s="54"/>
      <c r="E63" s="54"/>
      <c r="F63" s="54"/>
      <c r="G63" s="82"/>
      <c r="H63" s="82"/>
      <c r="I63" s="55"/>
      <c r="J63" s="55"/>
      <c r="K63" s="55"/>
    </row>
    <row r="64" spans="1:247" s="56" customFormat="1" ht="16.5" customHeight="1">
      <c r="A64" s="52" t="s">
        <v>300</v>
      </c>
      <c r="B64" s="61" t="s">
        <v>301</v>
      </c>
      <c r="C64" s="105"/>
      <c r="D64" s="54"/>
      <c r="E64" s="54"/>
      <c r="F64" s="54"/>
      <c r="G64" s="82"/>
      <c r="H64" s="82"/>
      <c r="I64" s="55"/>
      <c r="J64" s="55"/>
      <c r="K64" s="55"/>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row>
    <row r="65" spans="1:247" ht="16.5" customHeight="1">
      <c r="A65" s="59" t="s">
        <v>302</v>
      </c>
      <c r="B65" s="61" t="s">
        <v>303</v>
      </c>
      <c r="C65" s="105"/>
      <c r="D65" s="54">
        <v>6450</v>
      </c>
      <c r="E65" s="54">
        <v>6450</v>
      </c>
      <c r="F65" s="54">
        <v>6450</v>
      </c>
      <c r="G65" s="82"/>
      <c r="H65" s="82"/>
      <c r="I65" s="55"/>
      <c r="J65" s="55"/>
      <c r="K65" s="55"/>
    </row>
    <row r="66" spans="1:247" ht="16.5" customHeight="1">
      <c r="A66" s="59" t="s">
        <v>304</v>
      </c>
      <c r="B66" s="60" t="s">
        <v>305</v>
      </c>
      <c r="C66" s="105"/>
      <c r="D66" s="54"/>
      <c r="E66" s="54"/>
      <c r="F66" s="54"/>
      <c r="G66" s="82"/>
      <c r="H66" s="82"/>
      <c r="I66" s="55"/>
      <c r="J66" s="55"/>
      <c r="K66" s="55"/>
    </row>
    <row r="67" spans="1:247" ht="16.5" customHeight="1">
      <c r="A67" s="59" t="s">
        <v>306</v>
      </c>
      <c r="B67" s="61" t="s">
        <v>307</v>
      </c>
      <c r="C67" s="105"/>
      <c r="D67" s="54"/>
      <c r="E67" s="54"/>
      <c r="F67" s="54"/>
      <c r="G67" s="82"/>
      <c r="H67" s="82"/>
      <c r="I67" s="55"/>
      <c r="J67" s="55"/>
      <c r="K67" s="55"/>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row>
    <row r="68" spans="1:247" ht="16.5" customHeight="1">
      <c r="A68" s="59" t="s">
        <v>308</v>
      </c>
      <c r="B68" s="61" t="s">
        <v>309</v>
      </c>
      <c r="C68" s="105"/>
      <c r="D68" s="54">
        <v>7520</v>
      </c>
      <c r="E68" s="54">
        <v>7520</v>
      </c>
      <c r="F68" s="54">
        <v>1000</v>
      </c>
      <c r="G68" s="82"/>
      <c r="H68" s="82"/>
      <c r="I68" s="55"/>
      <c r="J68" s="55"/>
      <c r="K68" s="55"/>
      <c r="L68" s="56"/>
    </row>
    <row r="69" spans="1:247" ht="30">
      <c r="A69" s="59" t="s">
        <v>310</v>
      </c>
      <c r="B69" s="61" t="s">
        <v>311</v>
      </c>
      <c r="C69" s="105"/>
      <c r="D69" s="54"/>
      <c r="E69" s="54"/>
      <c r="F69" s="54"/>
      <c r="G69" s="82"/>
      <c r="H69" s="82"/>
      <c r="I69" s="55"/>
      <c r="J69" s="55"/>
      <c r="K69" s="55"/>
      <c r="L69" s="56"/>
    </row>
    <row r="70" spans="1:247" ht="16.5" customHeight="1">
      <c r="A70" s="52" t="s">
        <v>312</v>
      </c>
      <c r="B70" s="57" t="s">
        <v>313</v>
      </c>
      <c r="C70" s="108">
        <f t="shared" ref="C70:H70" si="27">+C71+C72</f>
        <v>0</v>
      </c>
      <c r="D70" s="108">
        <f t="shared" si="27"/>
        <v>17510</v>
      </c>
      <c r="E70" s="108">
        <f t="shared" si="27"/>
        <v>17510</v>
      </c>
      <c r="F70" s="108">
        <f t="shared" si="27"/>
        <v>5780</v>
      </c>
      <c r="G70" s="108">
        <f t="shared" si="27"/>
        <v>1700</v>
      </c>
      <c r="H70" s="108">
        <f t="shared" si="27"/>
        <v>1700</v>
      </c>
      <c r="I70" s="55"/>
      <c r="J70" s="55"/>
      <c r="K70" s="55"/>
    </row>
    <row r="71" spans="1:247" ht="16.5" customHeight="1">
      <c r="A71" s="59" t="s">
        <v>314</v>
      </c>
      <c r="B71" s="61" t="s">
        <v>315</v>
      </c>
      <c r="C71" s="105"/>
      <c r="D71" s="54">
        <v>16830</v>
      </c>
      <c r="E71" s="54">
        <v>16830</v>
      </c>
      <c r="F71" s="54">
        <v>5100</v>
      </c>
      <c r="G71" s="82">
        <v>1700</v>
      </c>
      <c r="H71" s="82">
        <v>1700</v>
      </c>
      <c r="I71" s="55"/>
      <c r="J71" s="55"/>
      <c r="K71" s="55"/>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56"/>
      <c r="GW71" s="56"/>
      <c r="GX71" s="56"/>
      <c r="GY71" s="56"/>
      <c r="GZ71" s="56"/>
      <c r="HA71" s="56"/>
      <c r="HB71" s="56"/>
      <c r="HC71" s="56"/>
      <c r="HD71" s="56"/>
      <c r="HE71" s="56"/>
      <c r="HF71" s="56"/>
      <c r="HG71" s="56"/>
      <c r="HH71" s="56"/>
      <c r="HI71" s="56"/>
      <c r="HJ71" s="56"/>
      <c r="HK71" s="56"/>
      <c r="HL71" s="56"/>
      <c r="HM71" s="56"/>
      <c r="HN71" s="56"/>
      <c r="HO71" s="56"/>
      <c r="HP71" s="56"/>
      <c r="HQ71" s="56"/>
      <c r="HR71" s="56"/>
      <c r="HS71" s="56"/>
      <c r="HT71" s="56"/>
      <c r="HU71" s="56"/>
      <c r="HV71" s="56"/>
      <c r="HW71" s="56"/>
      <c r="HX71" s="56"/>
      <c r="HY71" s="56"/>
      <c r="HZ71" s="56"/>
      <c r="IA71" s="56"/>
      <c r="IB71" s="56"/>
      <c r="IC71" s="56"/>
      <c r="ID71" s="56"/>
      <c r="IE71" s="56"/>
      <c r="IF71" s="56"/>
      <c r="IG71" s="56"/>
      <c r="IH71" s="56"/>
      <c r="II71" s="56"/>
      <c r="IJ71" s="56"/>
      <c r="IK71" s="56"/>
      <c r="IL71" s="56"/>
      <c r="IM71" s="56"/>
    </row>
    <row r="72" spans="1:247" s="56" customFormat="1" ht="16.5" customHeight="1">
      <c r="A72" s="59" t="s">
        <v>316</v>
      </c>
      <c r="B72" s="61" t="s">
        <v>317</v>
      </c>
      <c r="C72" s="105"/>
      <c r="D72" s="54">
        <v>680</v>
      </c>
      <c r="E72" s="54">
        <v>680</v>
      </c>
      <c r="F72" s="54">
        <v>680</v>
      </c>
      <c r="G72" s="123"/>
      <c r="H72" s="123"/>
      <c r="I72" s="55"/>
      <c r="J72" s="55"/>
      <c r="K72" s="55"/>
    </row>
    <row r="73" spans="1:247" ht="16.5" customHeight="1">
      <c r="A73" s="52" t="s">
        <v>318</v>
      </c>
      <c r="B73" s="57" t="s">
        <v>207</v>
      </c>
      <c r="C73" s="104">
        <f>+C74</f>
        <v>0</v>
      </c>
      <c r="D73" s="104">
        <f t="shared" ref="D73:H74" si="28">+D74</f>
        <v>0</v>
      </c>
      <c r="E73" s="104">
        <f t="shared" si="28"/>
        <v>0</v>
      </c>
      <c r="F73" s="104">
        <f t="shared" si="28"/>
        <v>0</v>
      </c>
      <c r="G73" s="104">
        <f t="shared" si="28"/>
        <v>0</v>
      </c>
      <c r="H73" s="104">
        <f t="shared" si="28"/>
        <v>0</v>
      </c>
      <c r="I73" s="55"/>
      <c r="J73" s="55"/>
      <c r="K73" s="55"/>
      <c r="L73" s="56"/>
    </row>
    <row r="74" spans="1:247" ht="16.5" customHeight="1">
      <c r="A74" s="66" t="s">
        <v>319</v>
      </c>
      <c r="B74" s="57" t="s">
        <v>320</v>
      </c>
      <c r="C74" s="104">
        <f>+C75</f>
        <v>0</v>
      </c>
      <c r="D74" s="104">
        <f t="shared" si="28"/>
        <v>0</v>
      </c>
      <c r="E74" s="104">
        <f t="shared" si="28"/>
        <v>0</v>
      </c>
      <c r="F74" s="104">
        <f t="shared" si="28"/>
        <v>0</v>
      </c>
      <c r="G74" s="104">
        <f t="shared" si="28"/>
        <v>0</v>
      </c>
      <c r="H74" s="104">
        <f t="shared" si="28"/>
        <v>0</v>
      </c>
      <c r="I74" s="55"/>
      <c r="J74" s="55"/>
      <c r="K74" s="55"/>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c r="FT74" s="56"/>
      <c r="FU74" s="56"/>
      <c r="FV74" s="56"/>
      <c r="FW74" s="56"/>
      <c r="FX74" s="56"/>
      <c r="FY74" s="56"/>
      <c r="FZ74" s="56"/>
      <c r="GA74" s="56"/>
      <c r="GB74" s="56"/>
      <c r="GC74" s="56"/>
      <c r="GD74" s="56"/>
      <c r="GE74" s="56"/>
      <c r="GF74" s="56"/>
      <c r="GG74" s="56"/>
      <c r="GH74" s="56"/>
      <c r="GI74" s="56"/>
      <c r="GJ74" s="56"/>
      <c r="GK74" s="56"/>
      <c r="GL74" s="56"/>
      <c r="GM74" s="56"/>
      <c r="GN74" s="56"/>
      <c r="GO74" s="56"/>
      <c r="GP74" s="56"/>
      <c r="GQ74" s="56"/>
      <c r="GR74" s="56"/>
      <c r="GS74" s="56"/>
      <c r="GT74" s="56"/>
      <c r="GU74" s="56"/>
      <c r="GV74" s="56"/>
      <c r="GW74" s="56"/>
      <c r="GX74" s="56"/>
      <c r="GY74" s="56"/>
      <c r="GZ74" s="56"/>
      <c r="HA74" s="56"/>
      <c r="HB74" s="56"/>
      <c r="HC74" s="56"/>
      <c r="HD74" s="56"/>
      <c r="HE74" s="56"/>
      <c r="HF74" s="56"/>
      <c r="HG74" s="56"/>
      <c r="HH74" s="56"/>
      <c r="HI74" s="56"/>
      <c r="HJ74" s="56"/>
      <c r="HK74" s="56"/>
      <c r="HL74" s="56"/>
      <c r="HM74" s="56"/>
      <c r="HN74" s="56"/>
      <c r="HO74" s="56"/>
      <c r="HP74" s="56"/>
      <c r="HQ74" s="56"/>
      <c r="HR74" s="56"/>
      <c r="HS74" s="56"/>
      <c r="HT74" s="56"/>
      <c r="HU74" s="56"/>
      <c r="HV74" s="56"/>
      <c r="HW74" s="56"/>
      <c r="HX74" s="56"/>
      <c r="HY74" s="56"/>
      <c r="HZ74" s="56"/>
      <c r="IA74" s="56"/>
      <c r="IB74" s="56"/>
      <c r="IC74" s="56"/>
      <c r="ID74" s="56"/>
      <c r="IE74" s="56"/>
      <c r="IF74" s="56"/>
      <c r="IG74" s="56"/>
      <c r="IH74" s="56"/>
      <c r="II74" s="56"/>
      <c r="IJ74" s="56"/>
      <c r="IK74" s="56"/>
      <c r="IL74" s="56"/>
      <c r="IM74" s="56"/>
    </row>
    <row r="75" spans="1:247" s="56" customFormat="1" ht="16.5" customHeight="1">
      <c r="A75" s="66" t="s">
        <v>321</v>
      </c>
      <c r="B75" s="61" t="s">
        <v>322</v>
      </c>
      <c r="C75" s="105"/>
      <c r="D75" s="54"/>
      <c r="E75" s="54"/>
      <c r="F75" s="54"/>
      <c r="G75" s="82"/>
      <c r="H75" s="82"/>
      <c r="I75" s="55"/>
      <c r="J75" s="55"/>
      <c r="K75" s="55"/>
    </row>
    <row r="76" spans="1:247" s="56" customFormat="1" ht="16.5" customHeight="1">
      <c r="A76" s="66" t="s">
        <v>323</v>
      </c>
      <c r="B76" s="67" t="s">
        <v>215</v>
      </c>
      <c r="C76" s="105">
        <f t="shared" ref="C76:H76" si="29">C77+C78</f>
        <v>0</v>
      </c>
      <c r="D76" s="105">
        <f t="shared" si="29"/>
        <v>0</v>
      </c>
      <c r="E76" s="105">
        <f t="shared" si="29"/>
        <v>0</v>
      </c>
      <c r="F76" s="105">
        <f t="shared" si="29"/>
        <v>0</v>
      </c>
      <c r="G76" s="105">
        <f t="shared" si="29"/>
        <v>0</v>
      </c>
      <c r="H76" s="105">
        <f t="shared" si="29"/>
        <v>0</v>
      </c>
      <c r="I76" s="55"/>
      <c r="J76" s="55"/>
      <c r="K76" s="55"/>
    </row>
    <row r="77" spans="1:247" s="56" customFormat="1" ht="16.5" customHeight="1">
      <c r="A77" s="66" t="s">
        <v>324</v>
      </c>
      <c r="B77" s="68" t="s">
        <v>325</v>
      </c>
      <c r="C77" s="105"/>
      <c r="D77" s="54"/>
      <c r="E77" s="54"/>
      <c r="F77" s="54"/>
      <c r="G77" s="82"/>
      <c r="H77" s="82"/>
      <c r="I77" s="55"/>
      <c r="J77" s="55"/>
      <c r="K77" s="55"/>
    </row>
    <row r="78" spans="1:247" ht="16.5" customHeight="1">
      <c r="A78" s="66" t="s">
        <v>326</v>
      </c>
      <c r="B78" s="68" t="s">
        <v>327</v>
      </c>
      <c r="C78" s="105"/>
      <c r="D78" s="54"/>
      <c r="E78" s="54"/>
      <c r="F78" s="54"/>
      <c r="G78" s="82"/>
      <c r="H78" s="82"/>
      <c r="I78" s="55"/>
      <c r="J78" s="55"/>
      <c r="K78" s="55"/>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c r="FT78" s="56"/>
      <c r="FU78" s="56"/>
      <c r="FV78" s="56"/>
      <c r="FW78" s="56"/>
      <c r="FX78" s="56"/>
      <c r="FY78" s="56"/>
      <c r="FZ78" s="56"/>
      <c r="GA78" s="56"/>
      <c r="GB78" s="56"/>
      <c r="GC78" s="56"/>
      <c r="GD78" s="56"/>
      <c r="GE78" s="56"/>
      <c r="GF78" s="56"/>
      <c r="GG78" s="56"/>
      <c r="GH78" s="56"/>
      <c r="GI78" s="56"/>
      <c r="GJ78" s="56"/>
      <c r="GK78" s="56"/>
      <c r="GL78" s="56"/>
      <c r="GM78" s="56"/>
      <c r="GN78" s="56"/>
      <c r="GO78" s="56"/>
      <c r="GP78" s="56"/>
      <c r="GQ78" s="56"/>
      <c r="GR78" s="56"/>
      <c r="GS78" s="56"/>
      <c r="GT78" s="56"/>
      <c r="GU78" s="56"/>
      <c r="GV78" s="56"/>
      <c r="GW78" s="56"/>
      <c r="GX78" s="56"/>
      <c r="GY78" s="56"/>
      <c r="GZ78" s="56"/>
      <c r="HA78" s="56"/>
      <c r="HB78" s="56"/>
      <c r="HC78" s="56"/>
      <c r="HD78" s="56"/>
      <c r="HE78" s="56"/>
      <c r="HF78" s="56"/>
      <c r="HG78" s="56"/>
      <c r="HH78" s="56"/>
      <c r="HI78" s="56"/>
      <c r="HJ78" s="56"/>
      <c r="HK78" s="56"/>
      <c r="HL78" s="56"/>
      <c r="HM78" s="56"/>
      <c r="HN78" s="56"/>
      <c r="HO78" s="56"/>
      <c r="HP78" s="56"/>
      <c r="HQ78" s="56"/>
      <c r="HR78" s="56"/>
      <c r="HS78" s="56"/>
      <c r="HT78" s="56"/>
      <c r="HU78" s="56"/>
      <c r="HV78" s="56"/>
      <c r="HW78" s="56"/>
      <c r="HX78" s="56"/>
      <c r="HY78" s="56"/>
      <c r="HZ78" s="56"/>
      <c r="IA78" s="56"/>
      <c r="IB78" s="56"/>
      <c r="IC78" s="56"/>
      <c r="ID78" s="56"/>
      <c r="IE78" s="56"/>
      <c r="IF78" s="56"/>
      <c r="IG78" s="56"/>
      <c r="IH78" s="56"/>
      <c r="II78" s="56"/>
      <c r="IJ78" s="56"/>
      <c r="IK78" s="56"/>
      <c r="IL78" s="56"/>
      <c r="IM78" s="56"/>
    </row>
    <row r="79" spans="1:247" s="56" customFormat="1" ht="16.5" customHeight="1">
      <c r="A79" s="52" t="s">
        <v>328</v>
      </c>
      <c r="B79" s="57" t="s">
        <v>217</v>
      </c>
      <c r="C79" s="104">
        <f t="shared" ref="C79:H79" si="30">+C80</f>
        <v>0</v>
      </c>
      <c r="D79" s="104">
        <f t="shared" si="30"/>
        <v>0</v>
      </c>
      <c r="E79" s="104">
        <f t="shared" si="30"/>
        <v>0</v>
      </c>
      <c r="F79" s="104">
        <f t="shared" si="30"/>
        <v>0</v>
      </c>
      <c r="G79" s="104">
        <f t="shared" si="30"/>
        <v>0</v>
      </c>
      <c r="H79" s="104">
        <f t="shared" si="30"/>
        <v>0</v>
      </c>
      <c r="I79" s="55"/>
      <c r="J79" s="55"/>
      <c r="K79" s="55"/>
    </row>
    <row r="80" spans="1:247" s="56" customFormat="1" ht="16.5" customHeight="1">
      <c r="A80" s="52" t="s">
        <v>329</v>
      </c>
      <c r="B80" s="57" t="s">
        <v>219</v>
      </c>
      <c r="C80" s="104">
        <f t="shared" ref="C80:H80" si="31">+C81+C86</f>
        <v>0</v>
      </c>
      <c r="D80" s="104">
        <f t="shared" si="31"/>
        <v>0</v>
      </c>
      <c r="E80" s="104">
        <f t="shared" si="31"/>
        <v>0</v>
      </c>
      <c r="F80" s="104">
        <f t="shared" si="31"/>
        <v>0</v>
      </c>
      <c r="G80" s="104">
        <f t="shared" si="31"/>
        <v>0</v>
      </c>
      <c r="H80" s="104">
        <f t="shared" si="31"/>
        <v>0</v>
      </c>
      <c r="I80" s="55"/>
      <c r="J80" s="55"/>
      <c r="K80" s="55"/>
    </row>
    <row r="81" spans="1:247" s="56" customFormat="1" ht="16.5" customHeight="1">
      <c r="A81" s="52" t="s">
        <v>330</v>
      </c>
      <c r="B81" s="57" t="s">
        <v>331</v>
      </c>
      <c r="C81" s="104">
        <f t="shared" ref="C81:H81" si="32">+C83+C85+C84+C82</f>
        <v>0</v>
      </c>
      <c r="D81" s="104">
        <f t="shared" si="32"/>
        <v>0</v>
      </c>
      <c r="E81" s="104">
        <f t="shared" si="32"/>
        <v>0</v>
      </c>
      <c r="F81" s="104">
        <f t="shared" si="32"/>
        <v>0</v>
      </c>
      <c r="G81" s="104">
        <f t="shared" si="32"/>
        <v>0</v>
      </c>
      <c r="H81" s="104">
        <f t="shared" si="32"/>
        <v>0</v>
      </c>
      <c r="I81" s="55"/>
      <c r="J81" s="55"/>
      <c r="K81" s="55"/>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c r="IM81" s="39"/>
    </row>
    <row r="82" spans="1:247" s="56" customFormat="1" ht="16.5" customHeight="1">
      <c r="A82" s="52" t="s">
        <v>332</v>
      </c>
      <c r="B82" s="60" t="s">
        <v>333</v>
      </c>
      <c r="C82" s="104"/>
      <c r="D82" s="54"/>
      <c r="E82" s="54"/>
      <c r="F82" s="54"/>
      <c r="G82" s="82"/>
      <c r="H82" s="82"/>
      <c r="I82" s="55"/>
      <c r="J82" s="55"/>
      <c r="K82" s="55"/>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row>
    <row r="83" spans="1:247" s="56" customFormat="1" ht="16.5" customHeight="1">
      <c r="A83" s="59" t="s">
        <v>334</v>
      </c>
      <c r="B83" s="61" t="s">
        <v>335</v>
      </c>
      <c r="C83" s="105"/>
      <c r="D83" s="54"/>
      <c r="E83" s="54"/>
      <c r="F83" s="54"/>
      <c r="G83" s="82"/>
      <c r="H83" s="82"/>
      <c r="I83" s="55"/>
      <c r="J83" s="55"/>
      <c r="K83" s="55"/>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c r="IK83" s="39"/>
      <c r="IL83" s="39"/>
      <c r="IM83" s="39"/>
    </row>
    <row r="84" spans="1:247" s="56" customFormat="1" ht="16.5" customHeight="1">
      <c r="A84" s="59" t="s">
        <v>336</v>
      </c>
      <c r="B84" s="60" t="s">
        <v>337</v>
      </c>
      <c r="C84" s="105"/>
      <c r="D84" s="54"/>
      <c r="E84" s="54"/>
      <c r="F84" s="54"/>
      <c r="G84" s="82"/>
      <c r="H84" s="82"/>
      <c r="I84" s="55"/>
      <c r="J84" s="55"/>
      <c r="K84" s="55"/>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row>
    <row r="85" spans="1:247" ht="16.5" customHeight="1">
      <c r="A85" s="59" t="s">
        <v>338</v>
      </c>
      <c r="B85" s="61" t="s">
        <v>339</v>
      </c>
      <c r="C85" s="105"/>
      <c r="D85" s="54"/>
      <c r="E85" s="54"/>
      <c r="F85" s="54"/>
      <c r="G85" s="82"/>
      <c r="H85" s="82"/>
      <c r="I85" s="55"/>
      <c r="J85" s="55"/>
      <c r="K85" s="55"/>
    </row>
    <row r="86" spans="1:247" ht="16.5" customHeight="1">
      <c r="A86" s="69" t="s">
        <v>340</v>
      </c>
      <c r="B86" s="60" t="s">
        <v>341</v>
      </c>
      <c r="C86" s="105"/>
      <c r="D86" s="54"/>
      <c r="E86" s="54"/>
      <c r="F86" s="54"/>
      <c r="G86" s="82"/>
      <c r="H86" s="82"/>
      <c r="I86" s="55"/>
      <c r="J86" s="55"/>
      <c r="K86" s="55"/>
    </row>
    <row r="87" spans="1:247" ht="16.5" customHeight="1">
      <c r="A87" s="59" t="s">
        <v>227</v>
      </c>
      <c r="B87" s="61" t="s">
        <v>342</v>
      </c>
      <c r="C87" s="105"/>
      <c r="D87" s="54"/>
      <c r="E87" s="54"/>
      <c r="F87" s="54"/>
      <c r="G87" s="82"/>
      <c r="H87" s="82"/>
      <c r="I87" s="55"/>
      <c r="J87" s="55"/>
      <c r="K87" s="55"/>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row>
    <row r="88" spans="1:247" ht="16.5" customHeight="1">
      <c r="A88" s="59" t="s">
        <v>343</v>
      </c>
      <c r="B88" s="61" t="s">
        <v>344</v>
      </c>
      <c r="C88" s="104">
        <f>C45-C90+C9+C11+C12+C15+C16+C18-C87</f>
        <v>0</v>
      </c>
      <c r="D88" s="104">
        <f t="shared" ref="D88:H88" si="33">D45-D90+D9+D11+D12+D15+D16+D18-D87</f>
        <v>126586520</v>
      </c>
      <c r="E88" s="104">
        <f t="shared" si="33"/>
        <v>126586520</v>
      </c>
      <c r="F88" s="104">
        <f t="shared" si="33"/>
        <v>36035640</v>
      </c>
      <c r="G88" s="104">
        <f t="shared" si="33"/>
        <v>11889237.890000001</v>
      </c>
      <c r="H88" s="104">
        <f t="shared" si="33"/>
        <v>11889237.890000001</v>
      </c>
      <c r="I88" s="55"/>
      <c r="J88" s="55"/>
      <c r="K88" s="55"/>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row>
    <row r="89" spans="1:247" ht="16.5" customHeight="1">
      <c r="A89" s="59"/>
      <c r="B89" s="61" t="s">
        <v>345</v>
      </c>
      <c r="C89" s="104"/>
      <c r="D89" s="54"/>
      <c r="E89" s="54"/>
      <c r="F89" s="54"/>
      <c r="G89" s="124"/>
      <c r="H89" s="124"/>
      <c r="I89" s="55"/>
      <c r="J89" s="55"/>
      <c r="K89" s="55"/>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row>
    <row r="90" spans="1:247" ht="16.5" customHeight="1">
      <c r="A90" s="59" t="s">
        <v>346</v>
      </c>
      <c r="B90" s="57" t="s">
        <v>347</v>
      </c>
      <c r="C90" s="106">
        <f>+C91+C189+C234+C238+C266+C271</f>
        <v>0</v>
      </c>
      <c r="D90" s="106">
        <f t="shared" ref="D90:H90" si="34">+D91+D189+D234+D238+D266+D271</f>
        <v>196642300</v>
      </c>
      <c r="E90" s="106">
        <f t="shared" si="34"/>
        <v>195997230</v>
      </c>
      <c r="F90" s="106">
        <f t="shared" si="34"/>
        <v>106720180</v>
      </c>
      <c r="G90" s="106">
        <f t="shared" si="34"/>
        <v>41452314.049999997</v>
      </c>
      <c r="H90" s="106">
        <f t="shared" si="34"/>
        <v>41452314.049999997</v>
      </c>
      <c r="I90" s="55"/>
      <c r="J90" s="55"/>
      <c r="K90" s="55"/>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row>
    <row r="91" spans="1:247" s="63" customFormat="1" ht="16.5" customHeight="1">
      <c r="A91" s="52" t="s">
        <v>348</v>
      </c>
      <c r="B91" s="57" t="s">
        <v>349</v>
      </c>
      <c r="C91" s="104">
        <f>+C92+C111+C148+C180+C185</f>
        <v>0</v>
      </c>
      <c r="D91" s="104">
        <f t="shared" ref="D91:H91" si="35">+D92+D111+D148+D180+D185</f>
        <v>87909620</v>
      </c>
      <c r="E91" s="104">
        <f t="shared" si="35"/>
        <v>91144550</v>
      </c>
      <c r="F91" s="104">
        <f t="shared" si="35"/>
        <v>51654340</v>
      </c>
      <c r="G91" s="104">
        <f t="shared" si="35"/>
        <v>19597344.789999999</v>
      </c>
      <c r="H91" s="104">
        <f t="shared" si="35"/>
        <v>19597344.789999999</v>
      </c>
      <c r="I91" s="55"/>
      <c r="J91" s="55"/>
      <c r="K91" s="55"/>
    </row>
    <row r="92" spans="1:247" s="63" customFormat="1" ht="16.5" customHeight="1">
      <c r="A92" s="59" t="s">
        <v>350</v>
      </c>
      <c r="B92" s="57" t="s">
        <v>351</v>
      </c>
      <c r="C92" s="104">
        <f>+C93+C108+C109+C99+C102+C94+C95+C96</f>
        <v>0</v>
      </c>
      <c r="D92" s="104">
        <f t="shared" ref="D92:H92" si="36">+D93+D108+D109+D99+D102+D94+D95+D96</f>
        <v>45181000</v>
      </c>
      <c r="E92" s="104">
        <f t="shared" si="36"/>
        <v>44866000</v>
      </c>
      <c r="F92" s="104">
        <f t="shared" si="36"/>
        <v>24514980</v>
      </c>
      <c r="G92" s="104">
        <f t="shared" si="36"/>
        <v>9766762.2300000004</v>
      </c>
      <c r="H92" s="104">
        <f t="shared" si="36"/>
        <v>9766762.2300000004</v>
      </c>
      <c r="I92" s="55"/>
      <c r="J92" s="55"/>
      <c r="K92" s="55"/>
    </row>
    <row r="93" spans="1:247" s="63" customFormat="1" ht="16.5" customHeight="1">
      <c r="A93" s="59"/>
      <c r="B93" s="60" t="s">
        <v>352</v>
      </c>
      <c r="C93" s="105"/>
      <c r="D93" s="54">
        <v>38210000</v>
      </c>
      <c r="E93" s="54">
        <v>37394000</v>
      </c>
      <c r="F93" s="54">
        <v>20048740</v>
      </c>
      <c r="G93" s="82">
        <v>8051570</v>
      </c>
      <c r="H93" s="82">
        <v>8051570</v>
      </c>
      <c r="I93" s="55"/>
      <c r="J93" s="55"/>
      <c r="K93" s="55"/>
    </row>
    <row r="94" spans="1:247" s="63" customFormat="1" ht="45">
      <c r="A94" s="59"/>
      <c r="B94" s="60" t="s">
        <v>353</v>
      </c>
      <c r="C94" s="105"/>
      <c r="D94" s="54"/>
      <c r="E94" s="54"/>
      <c r="F94" s="54"/>
      <c r="G94" s="82"/>
      <c r="H94" s="82"/>
      <c r="I94" s="55"/>
      <c r="J94" s="55"/>
      <c r="K94" s="55"/>
    </row>
    <row r="95" spans="1:247" s="63" customFormat="1" ht="60">
      <c r="A95" s="59"/>
      <c r="B95" s="60" t="s">
        <v>354</v>
      </c>
      <c r="C95" s="105"/>
      <c r="D95" s="54"/>
      <c r="E95" s="54"/>
      <c r="F95" s="54"/>
      <c r="G95" s="82"/>
      <c r="H95" s="82"/>
      <c r="I95" s="55"/>
      <c r="J95" s="55"/>
      <c r="K95" s="55"/>
    </row>
    <row r="96" spans="1:247" s="63" customFormat="1" ht="60">
      <c r="A96" s="59"/>
      <c r="B96" s="60" t="s">
        <v>502</v>
      </c>
      <c r="C96" s="105">
        <f>C97+C98</f>
        <v>0</v>
      </c>
      <c r="D96" s="105">
        <f t="shared" ref="D96:H96" si="37">D97+D98</f>
        <v>1805000</v>
      </c>
      <c r="E96" s="105">
        <f t="shared" si="37"/>
        <v>1623000</v>
      </c>
      <c r="F96" s="105">
        <f t="shared" si="37"/>
        <v>1376000</v>
      </c>
      <c r="G96" s="105">
        <f t="shared" si="37"/>
        <v>497340</v>
      </c>
      <c r="H96" s="105">
        <f t="shared" si="37"/>
        <v>497340</v>
      </c>
      <c r="I96" s="55"/>
      <c r="J96" s="55"/>
      <c r="K96" s="55"/>
    </row>
    <row r="97" spans="1:248" s="63" customFormat="1">
      <c r="A97" s="59"/>
      <c r="B97" s="60" t="s">
        <v>352</v>
      </c>
      <c r="C97" s="105"/>
      <c r="D97" s="54">
        <v>1805000</v>
      </c>
      <c r="E97" s="54">
        <v>1623000</v>
      </c>
      <c r="F97" s="54">
        <v>1376000</v>
      </c>
      <c r="G97" s="82">
        <v>497340</v>
      </c>
      <c r="H97" s="82">
        <v>497340</v>
      </c>
      <c r="I97" s="55"/>
      <c r="J97" s="55"/>
      <c r="K97" s="55"/>
    </row>
    <row r="98" spans="1:248" s="63" customFormat="1" ht="60">
      <c r="A98" s="59"/>
      <c r="B98" s="60" t="s">
        <v>354</v>
      </c>
      <c r="C98" s="105"/>
      <c r="D98" s="54"/>
      <c r="E98" s="54"/>
      <c r="F98" s="54"/>
      <c r="G98" s="82"/>
      <c r="H98" s="82"/>
      <c r="I98" s="55"/>
      <c r="J98" s="55"/>
      <c r="K98" s="55"/>
    </row>
    <row r="99" spans="1:248" s="63" customFormat="1" ht="16.5" customHeight="1">
      <c r="A99" s="59"/>
      <c r="B99" s="60" t="s">
        <v>355</v>
      </c>
      <c r="C99" s="105">
        <f t="shared" ref="C99:H99" si="38">C100+C101</f>
        <v>0</v>
      </c>
      <c r="D99" s="105">
        <f t="shared" si="38"/>
        <v>0</v>
      </c>
      <c r="E99" s="105">
        <f t="shared" si="38"/>
        <v>0</v>
      </c>
      <c r="F99" s="105">
        <f t="shared" si="38"/>
        <v>0</v>
      </c>
      <c r="G99" s="105">
        <f t="shared" si="38"/>
        <v>0</v>
      </c>
      <c r="H99" s="105">
        <f t="shared" si="38"/>
        <v>0</v>
      </c>
      <c r="I99" s="55"/>
      <c r="J99" s="55"/>
      <c r="K99" s="55"/>
    </row>
    <row r="100" spans="1:248" s="63" customFormat="1" ht="16.5" customHeight="1">
      <c r="A100" s="59"/>
      <c r="B100" s="60" t="s">
        <v>356</v>
      </c>
      <c r="C100" s="105"/>
      <c r="D100" s="54"/>
      <c r="E100" s="54"/>
      <c r="F100" s="54"/>
      <c r="G100" s="82"/>
      <c r="H100" s="82"/>
      <c r="I100" s="55"/>
      <c r="J100" s="55"/>
      <c r="K100" s="55"/>
    </row>
    <row r="101" spans="1:248" s="63" customFormat="1" ht="60">
      <c r="A101" s="59"/>
      <c r="B101" s="60" t="s">
        <v>354</v>
      </c>
      <c r="C101" s="105"/>
      <c r="D101" s="54"/>
      <c r="E101" s="54"/>
      <c r="F101" s="54"/>
      <c r="G101" s="82"/>
      <c r="H101" s="82"/>
      <c r="I101" s="55"/>
      <c r="J101" s="55"/>
      <c r="K101" s="55"/>
    </row>
    <row r="102" spans="1:248" s="63" customFormat="1" ht="16.5" customHeight="1">
      <c r="A102" s="59"/>
      <c r="B102" s="70" t="s">
        <v>357</v>
      </c>
      <c r="C102" s="105">
        <f t="shared" ref="C102:G102" si="39">C103+C106+C107</f>
        <v>0</v>
      </c>
      <c r="D102" s="105">
        <f t="shared" si="39"/>
        <v>4694000</v>
      </c>
      <c r="E102" s="105">
        <f t="shared" si="39"/>
        <v>5371000</v>
      </c>
      <c r="F102" s="105">
        <f t="shared" si="39"/>
        <v>2847240</v>
      </c>
      <c r="G102" s="105">
        <f t="shared" si="39"/>
        <v>1135317.49</v>
      </c>
      <c r="H102" s="105">
        <f t="shared" ref="H102" si="40">H103+H106+H107</f>
        <v>1135317.49</v>
      </c>
      <c r="I102" s="55"/>
      <c r="J102" s="55"/>
      <c r="K102" s="55"/>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c r="IM102" s="39"/>
    </row>
    <row r="103" spans="1:248" s="63" customFormat="1" ht="30">
      <c r="A103" s="59"/>
      <c r="B103" s="60" t="s">
        <v>358</v>
      </c>
      <c r="C103" s="105">
        <f t="shared" ref="C103:G103" si="41">C104+C105</f>
        <v>0</v>
      </c>
      <c r="D103" s="105">
        <f t="shared" si="41"/>
        <v>4402000</v>
      </c>
      <c r="E103" s="105">
        <f t="shared" si="41"/>
        <v>5064000</v>
      </c>
      <c r="F103" s="105">
        <f t="shared" si="41"/>
        <v>2679420</v>
      </c>
      <c r="G103" s="105">
        <f t="shared" si="41"/>
        <v>1062260</v>
      </c>
      <c r="H103" s="105">
        <f t="shared" ref="H103" si="42">H104+H105</f>
        <v>1062260</v>
      </c>
      <c r="I103" s="55"/>
      <c r="J103" s="55"/>
      <c r="K103" s="55"/>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c r="IM103" s="39"/>
    </row>
    <row r="104" spans="1:248">
      <c r="A104" s="59"/>
      <c r="B104" s="60" t="s">
        <v>356</v>
      </c>
      <c r="C104" s="105"/>
      <c r="D104" s="54">
        <v>4402000</v>
      </c>
      <c r="E104" s="54">
        <v>5064000</v>
      </c>
      <c r="F104" s="54">
        <v>2679420</v>
      </c>
      <c r="G104" s="82">
        <v>1062260</v>
      </c>
      <c r="H104" s="82">
        <v>1062260</v>
      </c>
      <c r="I104" s="55"/>
      <c r="J104" s="55"/>
      <c r="K104" s="55"/>
      <c r="L104" s="63"/>
      <c r="IN104" s="63"/>
    </row>
    <row r="105" spans="1:248" ht="60">
      <c r="A105" s="59"/>
      <c r="B105" s="60" t="s">
        <v>354</v>
      </c>
      <c r="C105" s="105"/>
      <c r="D105" s="54"/>
      <c r="E105" s="54"/>
      <c r="F105" s="54"/>
      <c r="G105" s="82"/>
      <c r="H105" s="82"/>
      <c r="I105" s="55"/>
      <c r="J105" s="55"/>
      <c r="K105" s="55"/>
      <c r="L105" s="63"/>
      <c r="IN105" s="63"/>
    </row>
    <row r="106" spans="1:248" ht="60">
      <c r="A106" s="59"/>
      <c r="B106" s="60" t="s">
        <v>359</v>
      </c>
      <c r="C106" s="105"/>
      <c r="D106" s="54">
        <v>143000</v>
      </c>
      <c r="E106" s="54">
        <v>159000</v>
      </c>
      <c r="F106" s="54">
        <v>84820</v>
      </c>
      <c r="G106" s="82">
        <v>32740</v>
      </c>
      <c r="H106" s="82">
        <v>32740</v>
      </c>
      <c r="I106" s="55"/>
      <c r="J106" s="55"/>
      <c r="K106" s="55"/>
      <c r="L106" s="63"/>
      <c r="IN106" s="63"/>
    </row>
    <row r="107" spans="1:248" ht="45">
      <c r="A107" s="59"/>
      <c r="B107" s="60" t="s">
        <v>360</v>
      </c>
      <c r="C107" s="105"/>
      <c r="D107" s="54">
        <v>149000</v>
      </c>
      <c r="E107" s="54">
        <v>148000</v>
      </c>
      <c r="F107" s="54">
        <v>83000</v>
      </c>
      <c r="G107" s="82">
        <v>40317.49</v>
      </c>
      <c r="H107" s="82">
        <v>40317.49</v>
      </c>
      <c r="I107" s="55"/>
      <c r="J107" s="55"/>
      <c r="K107" s="55"/>
      <c r="L107" s="63"/>
      <c r="IN107" s="63"/>
    </row>
    <row r="108" spans="1:248" s="56" customFormat="1" ht="16.5" customHeight="1">
      <c r="A108" s="59"/>
      <c r="B108" s="60" t="s">
        <v>361</v>
      </c>
      <c r="C108" s="105"/>
      <c r="D108" s="54">
        <v>2000</v>
      </c>
      <c r="E108" s="54">
        <v>2000</v>
      </c>
      <c r="F108" s="54">
        <v>1000</v>
      </c>
      <c r="G108" s="82">
        <v>0</v>
      </c>
      <c r="H108" s="82">
        <v>0</v>
      </c>
      <c r="I108" s="55"/>
      <c r="J108" s="55"/>
      <c r="K108" s="55"/>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c r="IM108" s="39"/>
      <c r="IN108" s="63"/>
    </row>
    <row r="109" spans="1:248" ht="45">
      <c r="A109" s="59"/>
      <c r="B109" s="60" t="s">
        <v>362</v>
      </c>
      <c r="C109" s="105"/>
      <c r="D109" s="54">
        <v>470000</v>
      </c>
      <c r="E109" s="54">
        <v>476000</v>
      </c>
      <c r="F109" s="54">
        <v>242000</v>
      </c>
      <c r="G109" s="82">
        <v>82534.740000000005</v>
      </c>
      <c r="H109" s="82">
        <v>82534.740000000005</v>
      </c>
      <c r="I109" s="55"/>
      <c r="J109" s="55"/>
      <c r="K109" s="55"/>
      <c r="IN109" s="63"/>
    </row>
    <row r="110" spans="1:248">
      <c r="A110" s="59"/>
      <c r="B110" s="61" t="s">
        <v>345</v>
      </c>
      <c r="C110" s="105"/>
      <c r="D110" s="54"/>
      <c r="E110" s="54"/>
      <c r="F110" s="54"/>
      <c r="G110" s="82">
        <v>-89.34</v>
      </c>
      <c r="H110" s="82">
        <v>-89.34</v>
      </c>
      <c r="I110" s="55"/>
      <c r="J110" s="55"/>
      <c r="K110" s="55"/>
    </row>
    <row r="111" spans="1:248" ht="30">
      <c r="A111" s="111" t="s">
        <v>363</v>
      </c>
      <c r="B111" s="57" t="s">
        <v>364</v>
      </c>
      <c r="C111" s="105">
        <f t="shared" ref="C111:H111" si="43">C112+C115+C118+C121+C124+C127+C133+C130+C136</f>
        <v>0</v>
      </c>
      <c r="D111" s="105">
        <f t="shared" si="43"/>
        <v>27583620</v>
      </c>
      <c r="E111" s="105">
        <f t="shared" si="43"/>
        <v>30781190</v>
      </c>
      <c r="F111" s="105">
        <f t="shared" si="43"/>
        <v>18614940</v>
      </c>
      <c r="G111" s="105">
        <f t="shared" si="43"/>
        <v>6238592.5600000005</v>
      </c>
      <c r="H111" s="105">
        <f t="shared" si="43"/>
        <v>6238592.5600000005</v>
      </c>
      <c r="I111" s="55"/>
      <c r="J111" s="55"/>
      <c r="K111" s="55"/>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c r="FB111" s="56"/>
      <c r="FC111" s="56"/>
      <c r="FD111" s="56"/>
      <c r="FE111" s="56"/>
      <c r="FF111" s="56"/>
      <c r="FG111" s="56"/>
      <c r="FH111" s="56"/>
      <c r="FI111" s="56"/>
      <c r="FJ111" s="56"/>
      <c r="FK111" s="56"/>
      <c r="FL111" s="56"/>
      <c r="FM111" s="56"/>
      <c r="FN111" s="56"/>
      <c r="FO111" s="56"/>
      <c r="FP111" s="56"/>
      <c r="FQ111" s="56"/>
      <c r="FR111" s="56"/>
      <c r="FS111" s="56"/>
      <c r="FT111" s="56"/>
      <c r="FU111" s="56"/>
      <c r="FV111" s="56"/>
      <c r="FW111" s="56"/>
      <c r="FX111" s="56"/>
      <c r="FY111" s="56"/>
      <c r="FZ111" s="56"/>
      <c r="GA111" s="56"/>
      <c r="GB111" s="56"/>
      <c r="GC111" s="56"/>
      <c r="GD111" s="56"/>
      <c r="GE111" s="56"/>
      <c r="GF111" s="56"/>
      <c r="GG111" s="56"/>
      <c r="GH111" s="56"/>
      <c r="GI111" s="56"/>
      <c r="GJ111" s="56"/>
      <c r="GK111" s="56"/>
      <c r="GL111" s="56"/>
      <c r="GM111" s="56"/>
      <c r="GN111" s="56"/>
      <c r="GO111" s="56"/>
      <c r="GP111" s="56"/>
      <c r="GQ111" s="56"/>
      <c r="GR111" s="56"/>
      <c r="GS111" s="56"/>
      <c r="GT111" s="56"/>
      <c r="GU111" s="56"/>
      <c r="GV111" s="56"/>
      <c r="GW111" s="56"/>
      <c r="GX111" s="56"/>
      <c r="GY111" s="56"/>
      <c r="GZ111" s="56"/>
      <c r="HA111" s="56"/>
      <c r="HB111" s="56"/>
      <c r="HC111" s="56"/>
      <c r="HD111" s="56"/>
      <c r="HE111" s="56"/>
      <c r="HF111" s="56"/>
      <c r="HG111" s="56"/>
      <c r="HH111" s="56"/>
      <c r="HI111" s="56"/>
      <c r="HJ111" s="56"/>
      <c r="HK111" s="56"/>
      <c r="HL111" s="56"/>
      <c r="HM111" s="56"/>
      <c r="HN111" s="56"/>
      <c r="HO111" s="56"/>
      <c r="HP111" s="56"/>
      <c r="HQ111" s="56"/>
      <c r="HR111" s="56"/>
      <c r="HS111" s="56"/>
      <c r="HT111" s="56"/>
      <c r="HU111" s="56"/>
      <c r="HV111" s="56"/>
      <c r="HW111" s="56"/>
      <c r="HX111" s="56"/>
      <c r="HY111" s="56"/>
      <c r="HZ111" s="56"/>
      <c r="IA111" s="56"/>
      <c r="IB111" s="56"/>
      <c r="IC111" s="56"/>
      <c r="ID111" s="56"/>
      <c r="IE111" s="56"/>
      <c r="IF111" s="56"/>
      <c r="IG111" s="56"/>
      <c r="IH111" s="56"/>
      <c r="II111" s="56"/>
      <c r="IJ111" s="56"/>
      <c r="IK111" s="56"/>
      <c r="IL111" s="56"/>
      <c r="IM111" s="56"/>
    </row>
    <row r="112" spans="1:248" ht="16.5" customHeight="1">
      <c r="A112" s="59"/>
      <c r="B112" s="60" t="s">
        <v>365</v>
      </c>
      <c r="C112" s="105">
        <f t="shared" ref="C112:H112" si="44">C113+C114</f>
        <v>0</v>
      </c>
      <c r="D112" s="105">
        <f t="shared" si="44"/>
        <v>902120</v>
      </c>
      <c r="E112" s="105">
        <f t="shared" si="44"/>
        <v>1441000</v>
      </c>
      <c r="F112" s="105">
        <f t="shared" si="44"/>
        <v>1107570</v>
      </c>
      <c r="G112" s="105">
        <f t="shared" si="44"/>
        <v>463240</v>
      </c>
      <c r="H112" s="105">
        <f t="shared" si="44"/>
        <v>463240</v>
      </c>
      <c r="I112" s="55"/>
      <c r="J112" s="55"/>
      <c r="K112" s="55"/>
      <c r="L112" s="56"/>
    </row>
    <row r="113" spans="1:248">
      <c r="A113" s="59"/>
      <c r="B113" s="60" t="s">
        <v>352</v>
      </c>
      <c r="C113" s="105"/>
      <c r="D113" s="54">
        <v>902120</v>
      </c>
      <c r="E113" s="54">
        <v>1441000</v>
      </c>
      <c r="F113" s="54">
        <v>1107570</v>
      </c>
      <c r="G113" s="82">
        <v>463240</v>
      </c>
      <c r="H113" s="82">
        <v>463240</v>
      </c>
      <c r="I113" s="55"/>
      <c r="J113" s="55"/>
      <c r="K113" s="55"/>
      <c r="L113" s="56"/>
    </row>
    <row r="114" spans="1:248" ht="60">
      <c r="A114" s="59"/>
      <c r="B114" s="60" t="s">
        <v>354</v>
      </c>
      <c r="C114" s="105"/>
      <c r="D114" s="54"/>
      <c r="E114" s="54"/>
      <c r="F114" s="54"/>
      <c r="G114" s="82"/>
      <c r="H114" s="82"/>
      <c r="I114" s="55"/>
      <c r="J114" s="55"/>
      <c r="K114" s="55"/>
      <c r="L114" s="56"/>
    </row>
    <row r="115" spans="1:248" ht="16.5" customHeight="1">
      <c r="A115" s="59"/>
      <c r="B115" s="60" t="s">
        <v>366</v>
      </c>
      <c r="C115" s="105">
        <f t="shared" ref="C115:H115" si="45">C116+C117</f>
        <v>0</v>
      </c>
      <c r="D115" s="105">
        <f t="shared" si="45"/>
        <v>0</v>
      </c>
      <c r="E115" s="105">
        <f t="shared" si="45"/>
        <v>0</v>
      </c>
      <c r="F115" s="105">
        <f t="shared" si="45"/>
        <v>0</v>
      </c>
      <c r="G115" s="105">
        <f t="shared" si="45"/>
        <v>0</v>
      </c>
      <c r="H115" s="105">
        <f t="shared" si="45"/>
        <v>0</v>
      </c>
      <c r="I115" s="55"/>
      <c r="J115" s="55"/>
      <c r="K115" s="55"/>
    </row>
    <row r="116" spans="1:248">
      <c r="A116" s="59"/>
      <c r="B116" s="60" t="s">
        <v>352</v>
      </c>
      <c r="C116" s="105"/>
      <c r="D116" s="54"/>
      <c r="E116" s="54"/>
      <c r="F116" s="54"/>
      <c r="G116" s="82"/>
      <c r="H116" s="82"/>
      <c r="I116" s="55"/>
      <c r="J116" s="55"/>
      <c r="K116" s="55"/>
    </row>
    <row r="117" spans="1:248" ht="60">
      <c r="A117" s="59"/>
      <c r="B117" s="60" t="s">
        <v>354</v>
      </c>
      <c r="C117" s="105"/>
      <c r="D117" s="54"/>
      <c r="E117" s="54"/>
      <c r="F117" s="54"/>
      <c r="G117" s="82"/>
      <c r="H117" s="82"/>
      <c r="I117" s="55"/>
      <c r="J117" s="55"/>
      <c r="K117" s="55"/>
    </row>
    <row r="118" spans="1:248">
      <c r="A118" s="59"/>
      <c r="B118" s="60" t="s">
        <v>367</v>
      </c>
      <c r="C118" s="105">
        <f t="shared" ref="C118:H118" si="46">C119+C120</f>
        <v>0</v>
      </c>
      <c r="D118" s="105">
        <f t="shared" si="46"/>
        <v>372000</v>
      </c>
      <c r="E118" s="105">
        <f t="shared" si="46"/>
        <v>441000</v>
      </c>
      <c r="F118" s="105">
        <f t="shared" si="46"/>
        <v>281640</v>
      </c>
      <c r="G118" s="105">
        <f t="shared" si="46"/>
        <v>53322.559999999998</v>
      </c>
      <c r="H118" s="105">
        <f t="shared" si="46"/>
        <v>53322.559999999998</v>
      </c>
      <c r="I118" s="55"/>
      <c r="J118" s="55"/>
      <c r="K118" s="55"/>
      <c r="IN118" s="56"/>
    </row>
    <row r="119" spans="1:248">
      <c r="A119" s="59"/>
      <c r="B119" s="60" t="s">
        <v>352</v>
      </c>
      <c r="C119" s="105"/>
      <c r="D119" s="54">
        <v>372000</v>
      </c>
      <c r="E119" s="54">
        <v>441000</v>
      </c>
      <c r="F119" s="54">
        <v>281640</v>
      </c>
      <c r="G119" s="82">
        <v>53322.559999999998</v>
      </c>
      <c r="H119" s="82">
        <v>53322.559999999998</v>
      </c>
      <c r="I119" s="55"/>
      <c r="J119" s="55"/>
      <c r="K119" s="55"/>
      <c r="IN119" s="56"/>
    </row>
    <row r="120" spans="1:248" ht="60">
      <c r="A120" s="59"/>
      <c r="B120" s="60" t="s">
        <v>354</v>
      </c>
      <c r="C120" s="105"/>
      <c r="D120" s="54"/>
      <c r="E120" s="54"/>
      <c r="F120" s="54"/>
      <c r="G120" s="82"/>
      <c r="H120" s="82"/>
      <c r="I120" s="55"/>
      <c r="J120" s="55"/>
      <c r="K120" s="55"/>
      <c r="IN120" s="56"/>
    </row>
    <row r="121" spans="1:248" ht="21" customHeight="1">
      <c r="A121" s="52"/>
      <c r="B121" s="60" t="s">
        <v>368</v>
      </c>
      <c r="C121" s="105">
        <f t="shared" ref="C121:H121" si="47">C122+C123</f>
        <v>0</v>
      </c>
      <c r="D121" s="105">
        <f t="shared" si="47"/>
        <v>11137000</v>
      </c>
      <c r="E121" s="105">
        <f t="shared" si="47"/>
        <v>11859000</v>
      </c>
      <c r="F121" s="105">
        <f t="shared" si="47"/>
        <v>6849980</v>
      </c>
      <c r="G121" s="105">
        <f t="shared" si="47"/>
        <v>2720310</v>
      </c>
      <c r="H121" s="105">
        <f t="shared" si="47"/>
        <v>2720310</v>
      </c>
      <c r="I121" s="55"/>
      <c r="J121" s="55"/>
      <c r="K121" s="55"/>
    </row>
    <row r="122" spans="1:248">
      <c r="A122" s="59"/>
      <c r="B122" s="60" t="s">
        <v>352</v>
      </c>
      <c r="C122" s="105"/>
      <c r="D122" s="54">
        <v>11137000</v>
      </c>
      <c r="E122" s="54">
        <v>11859000</v>
      </c>
      <c r="F122" s="54">
        <v>6849980</v>
      </c>
      <c r="G122" s="82">
        <v>2720310</v>
      </c>
      <c r="H122" s="82">
        <v>2720310</v>
      </c>
      <c r="I122" s="55"/>
      <c r="J122" s="55"/>
      <c r="K122" s="55"/>
    </row>
    <row r="123" spans="1:248" ht="60">
      <c r="A123" s="59"/>
      <c r="B123" s="60" t="s">
        <v>354</v>
      </c>
      <c r="C123" s="105"/>
      <c r="D123" s="54"/>
      <c r="E123" s="54"/>
      <c r="F123" s="54"/>
      <c r="G123" s="82"/>
      <c r="H123" s="82"/>
      <c r="I123" s="55"/>
      <c r="J123" s="55"/>
      <c r="K123" s="55"/>
    </row>
    <row r="124" spans="1:248" ht="16.5" customHeight="1">
      <c r="A124" s="59"/>
      <c r="B124" s="71" t="s">
        <v>369</v>
      </c>
      <c r="C124" s="105">
        <f t="shared" ref="C124:H124" si="48">C125+C126</f>
        <v>0</v>
      </c>
      <c r="D124" s="105">
        <f t="shared" si="48"/>
        <v>0</v>
      </c>
      <c r="E124" s="105">
        <f t="shared" si="48"/>
        <v>0</v>
      </c>
      <c r="F124" s="105">
        <f t="shared" si="48"/>
        <v>0</v>
      </c>
      <c r="G124" s="105">
        <f t="shared" si="48"/>
        <v>0</v>
      </c>
      <c r="H124" s="105">
        <f t="shared" si="48"/>
        <v>0</v>
      </c>
      <c r="I124" s="55"/>
      <c r="J124" s="55"/>
      <c r="K124" s="55"/>
    </row>
    <row r="125" spans="1:248">
      <c r="A125" s="59"/>
      <c r="B125" s="71" t="s">
        <v>352</v>
      </c>
      <c r="C125" s="105"/>
      <c r="D125" s="54"/>
      <c r="E125" s="54"/>
      <c r="F125" s="54"/>
      <c r="G125" s="82"/>
      <c r="H125" s="82"/>
      <c r="I125" s="55"/>
      <c r="J125" s="55"/>
      <c r="K125" s="55"/>
    </row>
    <row r="126" spans="1:248" ht="60">
      <c r="A126" s="59"/>
      <c r="B126" s="71" t="s">
        <v>354</v>
      </c>
      <c r="C126" s="105"/>
      <c r="D126" s="54"/>
      <c r="E126" s="54"/>
      <c r="F126" s="54"/>
      <c r="G126" s="82"/>
      <c r="H126" s="82"/>
      <c r="I126" s="55"/>
      <c r="J126" s="55"/>
      <c r="K126" s="55"/>
    </row>
    <row r="127" spans="1:248" ht="30">
      <c r="A127" s="59"/>
      <c r="B127" s="60" t="s">
        <v>370</v>
      </c>
      <c r="C127" s="105">
        <f t="shared" ref="C127:H127" si="49">C128+C129</f>
        <v>0</v>
      </c>
      <c r="D127" s="105">
        <f t="shared" si="49"/>
        <v>141000</v>
      </c>
      <c r="E127" s="105">
        <f t="shared" si="49"/>
        <v>139000</v>
      </c>
      <c r="F127" s="105">
        <f t="shared" si="49"/>
        <v>76320</v>
      </c>
      <c r="G127" s="105">
        <f t="shared" si="49"/>
        <v>33220</v>
      </c>
      <c r="H127" s="105">
        <f t="shared" si="49"/>
        <v>33220</v>
      </c>
      <c r="I127" s="55"/>
      <c r="J127" s="55"/>
      <c r="K127" s="55"/>
    </row>
    <row r="128" spans="1:248" ht="16.5" customHeight="1">
      <c r="A128" s="59"/>
      <c r="B128" s="60" t="s">
        <v>352</v>
      </c>
      <c r="C128" s="105"/>
      <c r="D128" s="54">
        <v>141000</v>
      </c>
      <c r="E128" s="54">
        <v>139000</v>
      </c>
      <c r="F128" s="54">
        <v>76320</v>
      </c>
      <c r="G128" s="82">
        <v>33220</v>
      </c>
      <c r="H128" s="82">
        <v>33220</v>
      </c>
      <c r="I128" s="55"/>
      <c r="J128" s="55"/>
      <c r="K128" s="55"/>
    </row>
    <row r="129" spans="1:248" ht="60">
      <c r="A129" s="59"/>
      <c r="B129" s="60" t="s">
        <v>354</v>
      </c>
      <c r="C129" s="105"/>
      <c r="D129" s="54"/>
      <c r="E129" s="54"/>
      <c r="F129" s="54"/>
      <c r="G129" s="82"/>
      <c r="H129" s="82"/>
      <c r="I129" s="55"/>
      <c r="J129" s="55"/>
      <c r="K129" s="55"/>
    </row>
    <row r="130" spans="1:248" s="56" customFormat="1" ht="45">
      <c r="A130" s="59"/>
      <c r="B130" s="72" t="s">
        <v>503</v>
      </c>
      <c r="C130" s="105">
        <f t="shared" ref="C130:H130" si="50">C131+C132</f>
        <v>0</v>
      </c>
      <c r="D130" s="105">
        <f t="shared" si="50"/>
        <v>0</v>
      </c>
      <c r="E130" s="105">
        <f t="shared" si="50"/>
        <v>0</v>
      </c>
      <c r="F130" s="105">
        <f t="shared" si="50"/>
        <v>0</v>
      </c>
      <c r="G130" s="105">
        <f t="shared" si="50"/>
        <v>0</v>
      </c>
      <c r="H130" s="105">
        <f t="shared" si="50"/>
        <v>0</v>
      </c>
      <c r="I130" s="55"/>
      <c r="J130" s="55"/>
      <c r="K130" s="55"/>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row>
    <row r="131" spans="1:248" s="56" customFormat="1">
      <c r="A131" s="59"/>
      <c r="B131" s="72" t="s">
        <v>352</v>
      </c>
      <c r="C131" s="105"/>
      <c r="D131" s="54"/>
      <c r="E131" s="54"/>
      <c r="F131" s="54"/>
      <c r="G131" s="82"/>
      <c r="H131" s="82"/>
      <c r="I131" s="55"/>
      <c r="J131" s="55"/>
      <c r="K131" s="55"/>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c r="IM131" s="39"/>
      <c r="IN131" s="39"/>
    </row>
    <row r="132" spans="1:248" s="56" customFormat="1" ht="60">
      <c r="A132" s="59"/>
      <c r="B132" s="72" t="s">
        <v>354</v>
      </c>
      <c r="C132" s="105"/>
      <c r="D132" s="54"/>
      <c r="E132" s="54"/>
      <c r="F132" s="54"/>
      <c r="G132" s="82"/>
      <c r="H132" s="82"/>
      <c r="I132" s="55"/>
      <c r="J132" s="55"/>
      <c r="K132" s="55"/>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c r="CN132" s="39"/>
      <c r="CO132" s="39"/>
      <c r="CP132" s="39"/>
      <c r="CQ132" s="39"/>
      <c r="CR132" s="39"/>
      <c r="CS132" s="39"/>
      <c r="CT132" s="39"/>
      <c r="CU132" s="39"/>
      <c r="CV132" s="39"/>
      <c r="CW132" s="39"/>
      <c r="CX132" s="39"/>
      <c r="CY132" s="39"/>
      <c r="CZ132" s="39"/>
      <c r="DA132" s="39"/>
      <c r="DB132" s="39"/>
      <c r="DC132" s="39"/>
      <c r="DD132" s="39"/>
      <c r="DE132" s="39"/>
      <c r="DF132" s="39"/>
      <c r="DG132" s="39"/>
      <c r="DH132" s="39"/>
      <c r="DI132" s="39"/>
      <c r="DJ132" s="39"/>
      <c r="DK132" s="39"/>
      <c r="DL132" s="39"/>
      <c r="DM132" s="39"/>
      <c r="DN132" s="39"/>
      <c r="DO132" s="39"/>
      <c r="DP132" s="39"/>
      <c r="DQ132" s="39"/>
      <c r="DR132" s="39"/>
      <c r="DS132" s="39"/>
      <c r="DT132" s="39"/>
      <c r="DU132" s="39"/>
      <c r="DV132" s="39"/>
      <c r="DW132" s="39"/>
      <c r="DX132" s="39"/>
      <c r="DY132" s="39"/>
      <c r="DZ132" s="39"/>
      <c r="EA132" s="39"/>
      <c r="EB132" s="39"/>
      <c r="EC132" s="39"/>
      <c r="ED132" s="39"/>
      <c r="EE132" s="39"/>
      <c r="EF132" s="39"/>
      <c r="EG132" s="39"/>
      <c r="EH132" s="39"/>
      <c r="EI132" s="39"/>
      <c r="EJ132" s="39"/>
      <c r="EK132" s="39"/>
      <c r="EL132" s="39"/>
      <c r="EM132" s="39"/>
      <c r="EN132" s="39"/>
      <c r="EO132" s="39"/>
      <c r="EP132" s="39"/>
      <c r="EQ132" s="39"/>
      <c r="ER132" s="39"/>
      <c r="ES132" s="39"/>
      <c r="ET132" s="39"/>
      <c r="EU132" s="39"/>
      <c r="EV132" s="39"/>
      <c r="EW132" s="39"/>
      <c r="EX132" s="39"/>
      <c r="EY132" s="39"/>
      <c r="EZ132" s="39"/>
      <c r="FA132" s="39"/>
      <c r="FB132" s="39"/>
      <c r="FC132" s="39"/>
      <c r="FD132" s="39"/>
      <c r="FE132" s="39"/>
      <c r="FF132" s="39"/>
      <c r="FG132" s="39"/>
      <c r="FH132" s="39"/>
      <c r="FI132" s="39"/>
      <c r="FJ132" s="39"/>
      <c r="FK132" s="39"/>
      <c r="FL132" s="39"/>
      <c r="FM132" s="39"/>
      <c r="FN132" s="39"/>
      <c r="FO132" s="39"/>
      <c r="FP132" s="39"/>
      <c r="FQ132" s="39"/>
      <c r="FR132" s="39"/>
      <c r="FS132" s="39"/>
      <c r="FT132" s="39"/>
      <c r="FU132" s="39"/>
      <c r="FV132" s="39"/>
      <c r="FW132" s="39"/>
      <c r="FX132" s="39"/>
      <c r="FY132" s="39"/>
      <c r="FZ132" s="39"/>
      <c r="GA132" s="39"/>
      <c r="GB132" s="39"/>
      <c r="GC132" s="39"/>
      <c r="GD132" s="39"/>
      <c r="GE132" s="39"/>
      <c r="GF132" s="39"/>
      <c r="GG132" s="39"/>
      <c r="GH132" s="39"/>
      <c r="GI132" s="39"/>
      <c r="GJ132" s="39"/>
      <c r="GK132" s="39"/>
      <c r="GL132" s="39"/>
      <c r="GM132" s="39"/>
      <c r="GN132" s="39"/>
      <c r="GO132" s="39"/>
      <c r="GP132" s="39"/>
      <c r="GQ132" s="39"/>
      <c r="GR132" s="39"/>
      <c r="GS132" s="39"/>
      <c r="GT132" s="39"/>
      <c r="GU132" s="39"/>
      <c r="GV132" s="39"/>
      <c r="GW132" s="39"/>
      <c r="GX132" s="39"/>
      <c r="GY132" s="39"/>
      <c r="GZ132" s="39"/>
      <c r="HA132" s="39"/>
      <c r="HB132" s="39"/>
      <c r="HC132" s="39"/>
      <c r="HD132" s="39"/>
      <c r="HE132" s="39"/>
      <c r="HF132" s="39"/>
      <c r="HG132" s="39"/>
      <c r="HH132" s="39"/>
      <c r="HI132" s="39"/>
      <c r="HJ132" s="39"/>
      <c r="HK132" s="39"/>
      <c r="HL132" s="39"/>
      <c r="HM132" s="39"/>
      <c r="HN132" s="39"/>
      <c r="HO132" s="39"/>
      <c r="HP132" s="39"/>
      <c r="HQ132" s="39"/>
      <c r="HR132" s="39"/>
      <c r="HS132" s="39"/>
      <c r="HT132" s="39"/>
      <c r="HU132" s="39"/>
      <c r="HV132" s="39"/>
      <c r="HW132" s="39"/>
      <c r="HX132" s="39"/>
      <c r="HY132" s="39"/>
      <c r="HZ132" s="39"/>
      <c r="IA132" s="39"/>
      <c r="IB132" s="39"/>
      <c r="IC132" s="39"/>
      <c r="ID132" s="39"/>
      <c r="IE132" s="39"/>
      <c r="IF132" s="39"/>
      <c r="IG132" s="39"/>
      <c r="IH132" s="39"/>
      <c r="II132" s="39"/>
      <c r="IJ132" s="39"/>
      <c r="IK132" s="39"/>
      <c r="IL132" s="39"/>
      <c r="IM132" s="39"/>
      <c r="IN132" s="39"/>
    </row>
    <row r="133" spans="1:248" s="56" customFormat="1">
      <c r="A133" s="59"/>
      <c r="B133" s="72" t="s">
        <v>371</v>
      </c>
      <c r="C133" s="105">
        <f t="shared" ref="C133:H133" si="51">C134+C135</f>
        <v>0</v>
      </c>
      <c r="D133" s="105">
        <f t="shared" si="51"/>
        <v>8443000</v>
      </c>
      <c r="E133" s="105">
        <f t="shared" si="51"/>
        <v>9556000</v>
      </c>
      <c r="F133" s="105">
        <f t="shared" si="51"/>
        <v>5731070</v>
      </c>
      <c r="G133" s="105">
        <f t="shared" si="51"/>
        <v>2021010</v>
      </c>
      <c r="H133" s="105">
        <f t="shared" si="51"/>
        <v>2021010</v>
      </c>
      <c r="I133" s="55"/>
      <c r="J133" s="55"/>
      <c r="K133" s="55"/>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c r="CN133" s="39"/>
      <c r="CO133" s="39"/>
      <c r="CP133" s="39"/>
      <c r="CQ133" s="39"/>
      <c r="CR133" s="39"/>
      <c r="CS133" s="39"/>
      <c r="CT133" s="39"/>
      <c r="CU133" s="39"/>
      <c r="CV133" s="39"/>
      <c r="CW133" s="39"/>
      <c r="CX133" s="39"/>
      <c r="CY133" s="39"/>
      <c r="CZ133" s="39"/>
      <c r="DA133" s="39"/>
      <c r="DB133" s="39"/>
      <c r="DC133" s="39"/>
      <c r="DD133" s="39"/>
      <c r="DE133" s="39"/>
      <c r="DF133" s="39"/>
      <c r="DG133" s="39"/>
      <c r="DH133" s="39"/>
      <c r="DI133" s="39"/>
      <c r="DJ133" s="39"/>
      <c r="DK133" s="39"/>
      <c r="DL133" s="39"/>
      <c r="DM133" s="39"/>
      <c r="DN133" s="39"/>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39"/>
      <c r="FW133" s="39"/>
      <c r="FX133" s="39"/>
      <c r="FY133" s="39"/>
      <c r="FZ133" s="39"/>
      <c r="GA133" s="39"/>
      <c r="GB133" s="39"/>
      <c r="GC133" s="39"/>
      <c r="GD133" s="39"/>
      <c r="GE133" s="39"/>
      <c r="GF133" s="39"/>
      <c r="GG133" s="39"/>
      <c r="GH133" s="39"/>
      <c r="GI133" s="39"/>
      <c r="GJ133" s="39"/>
      <c r="GK133" s="39"/>
      <c r="GL133" s="39"/>
      <c r="GM133" s="39"/>
      <c r="GN133" s="39"/>
      <c r="GO133" s="39"/>
      <c r="GP133" s="39"/>
      <c r="GQ133" s="39"/>
      <c r="GR133" s="39"/>
      <c r="GS133" s="39"/>
      <c r="GT133" s="39"/>
      <c r="GU133" s="39"/>
      <c r="GV133" s="39"/>
      <c r="GW133" s="39"/>
      <c r="GX133" s="39"/>
      <c r="GY133" s="39"/>
      <c r="GZ133" s="39"/>
      <c r="HA133" s="39"/>
      <c r="HB133" s="39"/>
      <c r="HC133" s="39"/>
      <c r="HD133" s="39"/>
      <c r="HE133" s="39"/>
      <c r="HF133" s="39"/>
      <c r="HG133" s="39"/>
      <c r="HH133" s="39"/>
      <c r="HI133" s="39"/>
      <c r="HJ133" s="39"/>
      <c r="HK133" s="39"/>
      <c r="HL133" s="39"/>
      <c r="HM133" s="39"/>
      <c r="HN133" s="39"/>
      <c r="HO133" s="39"/>
      <c r="HP133" s="39"/>
      <c r="HQ133" s="39"/>
      <c r="HR133" s="39"/>
      <c r="HS133" s="39"/>
      <c r="HT133" s="39"/>
      <c r="HU133" s="39"/>
      <c r="HV133" s="39"/>
      <c r="HW133" s="39"/>
      <c r="HX133" s="39"/>
      <c r="HY133" s="39"/>
      <c r="HZ133" s="39"/>
      <c r="IA133" s="39"/>
      <c r="IB133" s="39"/>
      <c r="IC133" s="39"/>
      <c r="ID133" s="39"/>
      <c r="IE133" s="39"/>
      <c r="IF133" s="39"/>
      <c r="IG133" s="39"/>
      <c r="IH133" s="39"/>
      <c r="II133" s="39"/>
      <c r="IJ133" s="39"/>
      <c r="IK133" s="39"/>
      <c r="IL133" s="39"/>
      <c r="IM133" s="39"/>
      <c r="IN133" s="39"/>
    </row>
    <row r="134" spans="1:248" s="56" customFormat="1">
      <c r="A134" s="59"/>
      <c r="B134" s="72" t="s">
        <v>352</v>
      </c>
      <c r="C134" s="105"/>
      <c r="D134" s="54">
        <v>8443000</v>
      </c>
      <c r="E134" s="54">
        <v>9556000</v>
      </c>
      <c r="F134" s="54">
        <v>5731070</v>
      </c>
      <c r="G134" s="125">
        <v>2021010</v>
      </c>
      <c r="H134" s="125">
        <v>2021010</v>
      </c>
      <c r="I134" s="55"/>
      <c r="J134" s="55"/>
      <c r="K134" s="55"/>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9"/>
      <c r="CS134" s="39"/>
      <c r="CT134" s="39"/>
      <c r="CU134" s="39"/>
      <c r="CV134" s="39"/>
      <c r="CW134" s="39"/>
      <c r="CX134" s="39"/>
      <c r="CY134" s="39"/>
      <c r="CZ134" s="39"/>
      <c r="DA134" s="39"/>
      <c r="DB134" s="39"/>
      <c r="DC134" s="39"/>
      <c r="DD134" s="39"/>
      <c r="DE134" s="39"/>
      <c r="DF134" s="39"/>
      <c r="DG134" s="39"/>
      <c r="DH134" s="39"/>
      <c r="DI134" s="39"/>
      <c r="DJ134" s="39"/>
      <c r="DK134" s="39"/>
      <c r="DL134" s="39"/>
      <c r="DM134" s="39"/>
      <c r="DN134" s="39"/>
      <c r="DO134" s="39"/>
      <c r="DP134" s="39"/>
      <c r="DQ134" s="39"/>
      <c r="DR134" s="39"/>
      <c r="DS134" s="39"/>
      <c r="DT134" s="39"/>
      <c r="DU134" s="39"/>
      <c r="DV134" s="39"/>
      <c r="DW134" s="39"/>
      <c r="DX134" s="39"/>
      <c r="DY134" s="39"/>
      <c r="DZ134" s="39"/>
      <c r="EA134" s="39"/>
      <c r="EB134" s="39"/>
      <c r="EC134" s="39"/>
      <c r="ED134" s="39"/>
      <c r="EE134" s="39"/>
      <c r="EF134" s="39"/>
      <c r="EG134" s="39"/>
      <c r="EH134" s="39"/>
      <c r="EI134" s="39"/>
      <c r="EJ134" s="39"/>
      <c r="EK134" s="39"/>
      <c r="EL134" s="39"/>
      <c r="EM134" s="39"/>
      <c r="EN134" s="39"/>
      <c r="EO134" s="39"/>
      <c r="EP134" s="39"/>
      <c r="EQ134" s="39"/>
      <c r="ER134" s="39"/>
      <c r="ES134" s="39"/>
      <c r="ET134" s="39"/>
      <c r="EU134" s="39"/>
      <c r="EV134" s="39"/>
      <c r="EW134" s="39"/>
      <c r="EX134" s="39"/>
      <c r="EY134" s="39"/>
      <c r="EZ134" s="39"/>
      <c r="FA134" s="39"/>
      <c r="FB134" s="39"/>
      <c r="FC134" s="39"/>
      <c r="FD134" s="39"/>
      <c r="FE134" s="39"/>
      <c r="FF134" s="39"/>
      <c r="FG134" s="39"/>
      <c r="FH134" s="39"/>
      <c r="FI134" s="39"/>
      <c r="FJ134" s="39"/>
      <c r="FK134" s="39"/>
      <c r="FL134" s="39"/>
      <c r="FM134" s="39"/>
      <c r="FN134" s="39"/>
      <c r="FO134" s="39"/>
      <c r="FP134" s="39"/>
      <c r="FQ134" s="39"/>
      <c r="FR134" s="39"/>
      <c r="FS134" s="39"/>
      <c r="FT134" s="39"/>
      <c r="FU134" s="39"/>
      <c r="FV134" s="39"/>
      <c r="FW134" s="39"/>
      <c r="FX134" s="39"/>
      <c r="FY134" s="39"/>
      <c r="FZ134" s="39"/>
      <c r="GA134" s="39"/>
      <c r="GB134" s="39"/>
      <c r="GC134" s="39"/>
      <c r="GD134" s="39"/>
      <c r="GE134" s="39"/>
      <c r="GF134" s="39"/>
      <c r="GG134" s="39"/>
      <c r="GH134" s="39"/>
      <c r="GI134" s="39"/>
      <c r="GJ134" s="39"/>
      <c r="GK134" s="39"/>
      <c r="GL134" s="39"/>
      <c r="GM134" s="39"/>
      <c r="GN134" s="39"/>
      <c r="GO134" s="39"/>
      <c r="GP134" s="39"/>
      <c r="GQ134" s="39"/>
      <c r="GR134" s="39"/>
      <c r="GS134" s="39"/>
      <c r="GT134" s="39"/>
      <c r="GU134" s="39"/>
      <c r="GV134" s="39"/>
      <c r="GW134" s="39"/>
      <c r="GX134" s="39"/>
      <c r="GY134" s="39"/>
      <c r="GZ134" s="39"/>
      <c r="HA134" s="39"/>
      <c r="HB134" s="39"/>
      <c r="HC134" s="39"/>
      <c r="HD134" s="39"/>
      <c r="HE134" s="39"/>
      <c r="HF134" s="39"/>
      <c r="HG134" s="39"/>
      <c r="HH134" s="39"/>
      <c r="HI134" s="39"/>
      <c r="HJ134" s="39"/>
      <c r="HK134" s="39"/>
      <c r="HL134" s="39"/>
      <c r="HM134" s="39"/>
      <c r="HN134" s="39"/>
      <c r="HO134" s="39"/>
      <c r="HP134" s="39"/>
      <c r="HQ134" s="39"/>
      <c r="HR134" s="39"/>
      <c r="HS134" s="39"/>
      <c r="HT134" s="39"/>
      <c r="HU134" s="39"/>
      <c r="HV134" s="39"/>
      <c r="HW134" s="39"/>
      <c r="HX134" s="39"/>
      <c r="HY134" s="39"/>
      <c r="HZ134" s="39"/>
      <c r="IA134" s="39"/>
      <c r="IB134" s="39"/>
      <c r="IC134" s="39"/>
      <c r="ID134" s="39"/>
      <c r="IE134" s="39"/>
      <c r="IF134" s="39"/>
      <c r="IG134" s="39"/>
      <c r="IH134" s="39"/>
      <c r="II134" s="39"/>
      <c r="IJ134" s="39"/>
      <c r="IK134" s="39"/>
      <c r="IL134" s="39"/>
      <c r="IM134" s="39"/>
      <c r="IN134" s="39"/>
    </row>
    <row r="135" spans="1:248" s="56" customFormat="1" ht="60">
      <c r="A135" s="59"/>
      <c r="B135" s="72" t="s">
        <v>354</v>
      </c>
      <c r="C135" s="105"/>
      <c r="D135" s="54"/>
      <c r="E135" s="54"/>
      <c r="F135" s="54"/>
      <c r="G135" s="125"/>
      <c r="H135" s="125"/>
      <c r="I135" s="55"/>
      <c r="J135" s="55"/>
      <c r="K135" s="55"/>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c r="CR135" s="39"/>
      <c r="CS135" s="39"/>
      <c r="CT135" s="39"/>
      <c r="CU135" s="39"/>
      <c r="CV135" s="39"/>
      <c r="CW135" s="39"/>
      <c r="CX135" s="39"/>
      <c r="CY135" s="39"/>
      <c r="CZ135" s="39"/>
      <c r="DA135" s="39"/>
      <c r="DB135" s="39"/>
      <c r="DC135" s="39"/>
      <c r="DD135" s="39"/>
      <c r="DE135" s="39"/>
      <c r="DF135" s="39"/>
      <c r="DG135" s="39"/>
      <c r="DH135" s="39"/>
      <c r="DI135" s="39"/>
      <c r="DJ135" s="39"/>
      <c r="DK135" s="39"/>
      <c r="DL135" s="39"/>
      <c r="DM135" s="39"/>
      <c r="DN135" s="39"/>
      <c r="DO135" s="39"/>
      <c r="DP135" s="39"/>
      <c r="DQ135" s="39"/>
      <c r="DR135" s="39"/>
      <c r="DS135" s="39"/>
      <c r="DT135" s="39"/>
      <c r="DU135" s="39"/>
      <c r="DV135" s="39"/>
      <c r="DW135" s="39"/>
      <c r="DX135" s="39"/>
      <c r="DY135" s="39"/>
      <c r="DZ135" s="39"/>
      <c r="EA135" s="39"/>
      <c r="EB135" s="39"/>
      <c r="EC135" s="39"/>
      <c r="ED135" s="39"/>
      <c r="EE135" s="39"/>
      <c r="EF135" s="39"/>
      <c r="EG135" s="39"/>
      <c r="EH135" s="39"/>
      <c r="EI135" s="39"/>
      <c r="EJ135" s="39"/>
      <c r="EK135" s="39"/>
      <c r="EL135" s="39"/>
      <c r="EM135" s="39"/>
      <c r="EN135" s="39"/>
      <c r="EO135" s="39"/>
      <c r="EP135" s="39"/>
      <c r="EQ135" s="39"/>
      <c r="ER135" s="39"/>
      <c r="ES135" s="39"/>
      <c r="ET135" s="39"/>
      <c r="EU135" s="39"/>
      <c r="EV135" s="39"/>
      <c r="EW135" s="39"/>
      <c r="EX135" s="39"/>
      <c r="EY135" s="39"/>
      <c r="EZ135" s="39"/>
      <c r="FA135" s="39"/>
      <c r="FB135" s="39"/>
      <c r="FC135" s="39"/>
      <c r="FD135" s="39"/>
      <c r="FE135" s="39"/>
      <c r="FF135" s="39"/>
      <c r="FG135" s="39"/>
      <c r="FH135" s="39"/>
      <c r="FI135" s="39"/>
      <c r="FJ135" s="39"/>
      <c r="FK135" s="39"/>
      <c r="FL135" s="39"/>
      <c r="FM135" s="39"/>
      <c r="FN135" s="39"/>
      <c r="FO135" s="39"/>
      <c r="FP135" s="39"/>
      <c r="FQ135" s="39"/>
      <c r="FR135" s="39"/>
      <c r="FS135" s="39"/>
      <c r="FT135" s="39"/>
      <c r="FU135" s="39"/>
      <c r="FV135" s="39"/>
      <c r="FW135" s="39"/>
      <c r="FX135" s="39"/>
      <c r="FY135" s="39"/>
      <c r="FZ135" s="39"/>
      <c r="GA135" s="39"/>
      <c r="GB135" s="39"/>
      <c r="GC135" s="39"/>
      <c r="GD135" s="39"/>
      <c r="GE135" s="39"/>
      <c r="GF135" s="39"/>
      <c r="GG135" s="39"/>
      <c r="GH135" s="39"/>
      <c r="GI135" s="39"/>
      <c r="GJ135" s="39"/>
      <c r="GK135" s="39"/>
      <c r="GL135" s="39"/>
      <c r="GM135" s="39"/>
      <c r="GN135" s="39"/>
      <c r="GO135" s="39"/>
      <c r="GP135" s="39"/>
      <c r="GQ135" s="39"/>
      <c r="GR135" s="39"/>
      <c r="GS135" s="39"/>
      <c r="GT135" s="39"/>
      <c r="GU135" s="39"/>
      <c r="GV135" s="39"/>
      <c r="GW135" s="39"/>
      <c r="GX135" s="39"/>
      <c r="GY135" s="39"/>
      <c r="GZ135" s="39"/>
      <c r="HA135" s="39"/>
      <c r="HB135" s="39"/>
      <c r="HC135" s="39"/>
      <c r="HD135" s="39"/>
      <c r="HE135" s="39"/>
      <c r="HF135" s="39"/>
      <c r="HG135" s="39"/>
      <c r="HH135" s="39"/>
      <c r="HI135" s="39"/>
      <c r="HJ135" s="39"/>
      <c r="HK135" s="39"/>
      <c r="HL135" s="39"/>
      <c r="HM135" s="39"/>
      <c r="HN135" s="39"/>
      <c r="HO135" s="39"/>
      <c r="HP135" s="39"/>
      <c r="HQ135" s="39"/>
      <c r="HR135" s="39"/>
      <c r="HS135" s="39"/>
      <c r="HT135" s="39"/>
      <c r="HU135" s="39"/>
      <c r="HV135" s="39"/>
      <c r="HW135" s="39"/>
      <c r="HX135" s="39"/>
      <c r="HY135" s="39"/>
      <c r="HZ135" s="39"/>
      <c r="IA135" s="39"/>
      <c r="IB135" s="39"/>
      <c r="IC135" s="39"/>
      <c r="ID135" s="39"/>
      <c r="IE135" s="39"/>
      <c r="IF135" s="39"/>
      <c r="IG135" s="39"/>
      <c r="IH135" s="39"/>
      <c r="II135" s="39"/>
      <c r="IJ135" s="39"/>
      <c r="IK135" s="39"/>
      <c r="IL135" s="39"/>
      <c r="IM135" s="39"/>
      <c r="IN135" s="39"/>
    </row>
    <row r="136" spans="1:248" s="56" customFormat="1" ht="30">
      <c r="A136" s="59"/>
      <c r="B136" s="73" t="s">
        <v>372</v>
      </c>
      <c r="C136" s="105">
        <f>C137+C140+C143+C141+C142+C146</f>
        <v>0</v>
      </c>
      <c r="D136" s="105">
        <f t="shared" ref="D136:H136" si="52">D137+D140+D143+D141+D142+D146</f>
        <v>6588500</v>
      </c>
      <c r="E136" s="105">
        <f t="shared" si="52"/>
        <v>7345190</v>
      </c>
      <c r="F136" s="105">
        <f t="shared" si="52"/>
        <v>4568360</v>
      </c>
      <c r="G136" s="105">
        <f t="shared" si="52"/>
        <v>947490</v>
      </c>
      <c r="H136" s="105">
        <f t="shared" si="52"/>
        <v>947490</v>
      </c>
      <c r="I136" s="55"/>
      <c r="J136" s="55"/>
      <c r="K136" s="55"/>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c r="HJ136" s="39"/>
      <c r="HK136" s="39"/>
      <c r="HL136" s="39"/>
      <c r="HM136" s="39"/>
      <c r="HN136" s="39"/>
      <c r="HO136" s="39"/>
      <c r="HP136" s="39"/>
      <c r="HQ136" s="39"/>
      <c r="HR136" s="39"/>
      <c r="HS136" s="39"/>
      <c r="HT136" s="39"/>
      <c r="HU136" s="39"/>
      <c r="HV136" s="39"/>
      <c r="HW136" s="39"/>
      <c r="HX136" s="39"/>
      <c r="HY136" s="39"/>
      <c r="HZ136" s="39"/>
      <c r="IA136" s="39"/>
      <c r="IB136" s="39"/>
      <c r="IC136" s="39"/>
      <c r="ID136" s="39"/>
      <c r="IE136" s="39"/>
      <c r="IF136" s="39"/>
      <c r="IG136" s="39"/>
      <c r="IH136" s="39"/>
      <c r="II136" s="39"/>
      <c r="IJ136" s="39"/>
      <c r="IK136" s="39"/>
      <c r="IL136" s="39"/>
      <c r="IM136" s="39"/>
      <c r="IN136" s="39"/>
    </row>
    <row r="137" spans="1:248" s="56" customFormat="1">
      <c r="A137" s="59"/>
      <c r="B137" s="72" t="s">
        <v>373</v>
      </c>
      <c r="C137" s="105">
        <f t="shared" ref="C137:H137" si="53">C138+C139</f>
        <v>0</v>
      </c>
      <c r="D137" s="105">
        <f t="shared" si="53"/>
        <v>5340760</v>
      </c>
      <c r="E137" s="105">
        <f t="shared" si="53"/>
        <v>5992180</v>
      </c>
      <c r="F137" s="105">
        <f t="shared" si="53"/>
        <v>3673480</v>
      </c>
      <c r="G137" s="105">
        <f t="shared" si="53"/>
        <v>947490</v>
      </c>
      <c r="H137" s="105">
        <f t="shared" si="53"/>
        <v>947490</v>
      </c>
      <c r="I137" s="55"/>
      <c r="J137" s="55"/>
      <c r="K137" s="55"/>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c r="CZ137" s="39"/>
      <c r="DA137" s="39"/>
      <c r="DB137" s="39"/>
      <c r="DC137" s="39"/>
      <c r="DD137" s="39"/>
      <c r="DE137" s="39"/>
      <c r="DF137" s="39"/>
      <c r="DG137" s="39"/>
      <c r="DH137" s="39"/>
      <c r="DI137" s="39"/>
      <c r="DJ137" s="39"/>
      <c r="DK137" s="39"/>
      <c r="DL137" s="39"/>
      <c r="DM137" s="39"/>
      <c r="DN137" s="39"/>
      <c r="DO137" s="39"/>
      <c r="DP137" s="39"/>
      <c r="DQ137" s="39"/>
      <c r="DR137" s="39"/>
      <c r="DS137" s="39"/>
      <c r="DT137" s="39"/>
      <c r="DU137" s="39"/>
      <c r="DV137" s="39"/>
      <c r="DW137" s="39"/>
      <c r="DX137" s="39"/>
      <c r="DY137" s="39"/>
      <c r="DZ137" s="39"/>
      <c r="EA137" s="39"/>
      <c r="EB137" s="39"/>
      <c r="EC137" s="39"/>
      <c r="ED137" s="39"/>
      <c r="EE137" s="39"/>
      <c r="EF137" s="39"/>
      <c r="EG137" s="39"/>
      <c r="EH137" s="39"/>
      <c r="EI137" s="39"/>
      <c r="EJ137" s="39"/>
      <c r="EK137" s="39"/>
      <c r="EL137" s="39"/>
      <c r="EM137" s="39"/>
      <c r="EN137" s="39"/>
      <c r="EO137" s="39"/>
      <c r="EP137" s="39"/>
      <c r="EQ137" s="39"/>
      <c r="ER137" s="39"/>
      <c r="ES137" s="39"/>
      <c r="ET137" s="39"/>
      <c r="EU137" s="39"/>
      <c r="EV137" s="39"/>
      <c r="EW137" s="39"/>
      <c r="EX137" s="39"/>
      <c r="EY137" s="39"/>
      <c r="EZ137" s="39"/>
      <c r="FA137" s="39"/>
      <c r="FB137" s="39"/>
      <c r="FC137" s="39"/>
      <c r="FD137" s="39"/>
      <c r="FE137" s="39"/>
      <c r="FF137" s="39"/>
      <c r="FG137" s="39"/>
      <c r="FH137" s="39"/>
      <c r="FI137" s="39"/>
      <c r="FJ137" s="39"/>
      <c r="FK137" s="39"/>
      <c r="FL137" s="39"/>
      <c r="FM137" s="39"/>
      <c r="FN137" s="39"/>
      <c r="FO137" s="39"/>
      <c r="FP137" s="39"/>
      <c r="FQ137" s="39"/>
      <c r="FR137" s="39"/>
      <c r="FS137" s="39"/>
      <c r="FT137" s="39"/>
      <c r="FU137" s="39"/>
      <c r="FV137" s="39"/>
      <c r="FW137" s="39"/>
      <c r="FX137" s="39"/>
      <c r="FY137" s="39"/>
      <c r="FZ137" s="39"/>
      <c r="GA137" s="39"/>
      <c r="GB137" s="39"/>
      <c r="GC137" s="39"/>
      <c r="GD137" s="39"/>
      <c r="GE137" s="39"/>
      <c r="GF137" s="39"/>
      <c r="GG137" s="39"/>
      <c r="GH137" s="39"/>
      <c r="GI137" s="39"/>
      <c r="GJ137" s="39"/>
      <c r="GK137" s="39"/>
      <c r="GL137" s="39"/>
      <c r="GM137" s="39"/>
      <c r="GN137" s="39"/>
      <c r="GO137" s="39"/>
      <c r="GP137" s="39"/>
      <c r="GQ137" s="39"/>
      <c r="GR137" s="39"/>
      <c r="GS137" s="39"/>
      <c r="GT137" s="39"/>
      <c r="GU137" s="39"/>
      <c r="GV137" s="39"/>
      <c r="GW137" s="39"/>
      <c r="GX137" s="39"/>
      <c r="GY137" s="39"/>
      <c r="GZ137" s="39"/>
      <c r="HA137" s="39"/>
      <c r="HB137" s="39"/>
      <c r="HC137" s="39"/>
      <c r="HD137" s="39"/>
      <c r="HE137" s="39"/>
      <c r="HF137" s="39"/>
      <c r="HG137" s="39"/>
      <c r="HH137" s="39"/>
      <c r="HI137" s="39"/>
      <c r="HJ137" s="39"/>
      <c r="HK137" s="39"/>
      <c r="HL137" s="39"/>
      <c r="HM137" s="39"/>
      <c r="HN137" s="39"/>
      <c r="HO137" s="39"/>
      <c r="HP137" s="39"/>
      <c r="HQ137" s="39"/>
      <c r="HR137" s="39"/>
      <c r="HS137" s="39"/>
      <c r="HT137" s="39"/>
      <c r="HU137" s="39"/>
      <c r="HV137" s="39"/>
      <c r="HW137" s="39"/>
      <c r="HX137" s="39"/>
      <c r="HY137" s="39"/>
      <c r="HZ137" s="39"/>
      <c r="IA137" s="39"/>
      <c r="IB137" s="39"/>
      <c r="IC137" s="39"/>
      <c r="ID137" s="39"/>
      <c r="IE137" s="39"/>
      <c r="IF137" s="39"/>
      <c r="IG137" s="39"/>
      <c r="IH137" s="39"/>
      <c r="II137" s="39"/>
      <c r="IJ137" s="39"/>
      <c r="IK137" s="39"/>
      <c r="IL137" s="39"/>
      <c r="IM137" s="39"/>
      <c r="IN137" s="39"/>
    </row>
    <row r="138" spans="1:248" s="56" customFormat="1" ht="16.5" customHeight="1">
      <c r="A138" s="59"/>
      <c r="B138" s="72" t="s">
        <v>352</v>
      </c>
      <c r="C138" s="105"/>
      <c r="D138" s="54">
        <v>5340760</v>
      </c>
      <c r="E138" s="54">
        <v>5992180</v>
      </c>
      <c r="F138" s="54">
        <v>3673480</v>
      </c>
      <c r="G138" s="82">
        <v>947490</v>
      </c>
      <c r="H138" s="82">
        <v>947490</v>
      </c>
      <c r="I138" s="55"/>
      <c r="J138" s="55"/>
      <c r="K138" s="55"/>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c r="CR138" s="39"/>
      <c r="CS138" s="39"/>
      <c r="CT138" s="39"/>
      <c r="CU138" s="39"/>
      <c r="CV138" s="39"/>
      <c r="CW138" s="39"/>
      <c r="CX138" s="39"/>
      <c r="CY138" s="39"/>
      <c r="CZ138" s="39"/>
      <c r="DA138" s="39"/>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39"/>
      <c r="EF138" s="39"/>
      <c r="EG138" s="39"/>
      <c r="EH138" s="39"/>
      <c r="EI138" s="39"/>
      <c r="EJ138" s="39"/>
      <c r="EK138" s="39"/>
      <c r="EL138" s="39"/>
      <c r="EM138" s="39"/>
      <c r="EN138" s="39"/>
      <c r="EO138" s="39"/>
      <c r="EP138" s="39"/>
      <c r="EQ138" s="39"/>
      <c r="ER138" s="39"/>
      <c r="ES138" s="39"/>
      <c r="ET138" s="39"/>
      <c r="EU138" s="39"/>
      <c r="EV138" s="39"/>
      <c r="EW138" s="39"/>
      <c r="EX138" s="39"/>
      <c r="EY138" s="39"/>
      <c r="EZ138" s="39"/>
      <c r="FA138" s="39"/>
      <c r="FB138" s="39"/>
      <c r="FC138" s="39"/>
      <c r="FD138" s="39"/>
      <c r="FE138" s="39"/>
      <c r="FF138" s="39"/>
      <c r="FG138" s="39"/>
      <c r="FH138" s="39"/>
      <c r="FI138" s="39"/>
      <c r="FJ138" s="39"/>
      <c r="FK138" s="39"/>
      <c r="FL138" s="39"/>
      <c r="FM138" s="39"/>
      <c r="FN138" s="39"/>
      <c r="FO138" s="39"/>
      <c r="FP138" s="39"/>
      <c r="FQ138" s="39"/>
      <c r="FR138" s="39"/>
      <c r="FS138" s="39"/>
      <c r="FT138" s="39"/>
      <c r="FU138" s="39"/>
      <c r="FV138" s="39"/>
      <c r="FW138" s="39"/>
      <c r="FX138" s="39"/>
      <c r="FY138" s="39"/>
      <c r="FZ138" s="39"/>
      <c r="GA138" s="39"/>
      <c r="GB138" s="39"/>
      <c r="GC138" s="39"/>
      <c r="GD138" s="39"/>
      <c r="GE138" s="39"/>
      <c r="GF138" s="39"/>
      <c r="GG138" s="39"/>
      <c r="GH138" s="39"/>
      <c r="GI138" s="39"/>
      <c r="GJ138" s="39"/>
      <c r="GK138" s="39"/>
      <c r="GL138" s="39"/>
      <c r="GM138" s="39"/>
      <c r="GN138" s="39"/>
      <c r="GO138" s="39"/>
      <c r="GP138" s="39"/>
      <c r="GQ138" s="39"/>
      <c r="GR138" s="39"/>
      <c r="GS138" s="39"/>
      <c r="GT138" s="39"/>
      <c r="GU138" s="39"/>
      <c r="GV138" s="39"/>
      <c r="GW138" s="39"/>
      <c r="GX138" s="39"/>
      <c r="GY138" s="39"/>
      <c r="GZ138" s="39"/>
      <c r="HA138" s="39"/>
      <c r="HB138" s="39"/>
      <c r="HC138" s="39"/>
      <c r="HD138" s="39"/>
      <c r="HE138" s="39"/>
      <c r="HF138" s="39"/>
      <c r="HG138" s="39"/>
      <c r="HH138" s="39"/>
      <c r="HI138" s="39"/>
      <c r="HJ138" s="39"/>
      <c r="HK138" s="39"/>
      <c r="HL138" s="39"/>
      <c r="HM138" s="39"/>
      <c r="HN138" s="39"/>
      <c r="HO138" s="39"/>
      <c r="HP138" s="39"/>
      <c r="HQ138" s="39"/>
      <c r="HR138" s="39"/>
      <c r="HS138" s="39"/>
      <c r="HT138" s="39"/>
      <c r="HU138" s="39"/>
      <c r="HV138" s="39"/>
      <c r="HW138" s="39"/>
      <c r="HX138" s="39"/>
      <c r="HY138" s="39"/>
      <c r="HZ138" s="39"/>
      <c r="IA138" s="39"/>
      <c r="IB138" s="39"/>
      <c r="IC138" s="39"/>
      <c r="ID138" s="39"/>
      <c r="IE138" s="39"/>
      <c r="IF138" s="39"/>
      <c r="IG138" s="39"/>
      <c r="IH138" s="39"/>
      <c r="II138" s="39"/>
      <c r="IJ138" s="39"/>
      <c r="IK138" s="39"/>
      <c r="IL138" s="39"/>
      <c r="IM138" s="39"/>
      <c r="IN138" s="39"/>
    </row>
    <row r="139" spans="1:248" s="56" customFormat="1" ht="60">
      <c r="A139" s="59"/>
      <c r="B139" s="72" t="s">
        <v>354</v>
      </c>
      <c r="C139" s="105"/>
      <c r="D139" s="54"/>
      <c r="E139" s="54"/>
      <c r="F139" s="54"/>
      <c r="G139" s="82"/>
      <c r="H139" s="82"/>
      <c r="I139" s="55"/>
      <c r="J139" s="55"/>
      <c r="K139" s="55"/>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c r="CR139" s="39"/>
      <c r="CS139" s="39"/>
      <c r="CT139" s="39"/>
      <c r="CU139" s="39"/>
      <c r="CV139" s="39"/>
      <c r="CW139" s="39"/>
      <c r="CX139" s="39"/>
      <c r="CY139" s="39"/>
      <c r="CZ139" s="39"/>
      <c r="DA139" s="39"/>
      <c r="DB139" s="39"/>
      <c r="DC139" s="39"/>
      <c r="DD139" s="39"/>
      <c r="DE139" s="39"/>
      <c r="DF139" s="39"/>
      <c r="DG139" s="39"/>
      <c r="DH139" s="39"/>
      <c r="DI139" s="39"/>
      <c r="DJ139" s="39"/>
      <c r="DK139" s="39"/>
      <c r="DL139" s="39"/>
      <c r="DM139" s="39"/>
      <c r="DN139" s="39"/>
      <c r="DO139" s="39"/>
      <c r="DP139" s="39"/>
      <c r="DQ139" s="39"/>
      <c r="DR139" s="39"/>
      <c r="DS139" s="39"/>
      <c r="DT139" s="39"/>
      <c r="DU139" s="39"/>
      <c r="DV139" s="39"/>
      <c r="DW139" s="39"/>
      <c r="DX139" s="39"/>
      <c r="DY139" s="39"/>
      <c r="DZ139" s="39"/>
      <c r="EA139" s="39"/>
      <c r="EB139" s="39"/>
      <c r="EC139" s="39"/>
      <c r="ED139" s="39"/>
      <c r="EE139" s="39"/>
      <c r="EF139" s="39"/>
      <c r="EG139" s="39"/>
      <c r="EH139" s="39"/>
      <c r="EI139" s="39"/>
      <c r="EJ139" s="39"/>
      <c r="EK139" s="39"/>
      <c r="EL139" s="39"/>
      <c r="EM139" s="39"/>
      <c r="EN139" s="39"/>
      <c r="EO139" s="39"/>
      <c r="EP139" s="39"/>
      <c r="EQ139" s="39"/>
      <c r="ER139" s="39"/>
      <c r="ES139" s="39"/>
      <c r="ET139" s="39"/>
      <c r="EU139" s="39"/>
      <c r="EV139" s="39"/>
      <c r="EW139" s="39"/>
      <c r="EX139" s="39"/>
      <c r="EY139" s="39"/>
      <c r="EZ139" s="39"/>
      <c r="FA139" s="39"/>
      <c r="FB139" s="39"/>
      <c r="FC139" s="39"/>
      <c r="FD139" s="39"/>
      <c r="FE139" s="39"/>
      <c r="FF139" s="39"/>
      <c r="FG139" s="39"/>
      <c r="FH139" s="39"/>
      <c r="FI139" s="39"/>
      <c r="FJ139" s="39"/>
      <c r="FK139" s="39"/>
      <c r="FL139" s="39"/>
      <c r="FM139" s="39"/>
      <c r="FN139" s="39"/>
      <c r="FO139" s="39"/>
      <c r="FP139" s="39"/>
      <c r="FQ139" s="39"/>
      <c r="FR139" s="39"/>
      <c r="FS139" s="39"/>
      <c r="FT139" s="39"/>
      <c r="FU139" s="39"/>
      <c r="FV139" s="39"/>
      <c r="FW139" s="39"/>
      <c r="FX139" s="39"/>
      <c r="FY139" s="39"/>
      <c r="FZ139" s="39"/>
      <c r="GA139" s="39"/>
      <c r="GB139" s="39"/>
      <c r="GC139" s="39"/>
      <c r="GD139" s="39"/>
      <c r="GE139" s="39"/>
      <c r="GF139" s="39"/>
      <c r="GG139" s="39"/>
      <c r="GH139" s="39"/>
      <c r="GI139" s="39"/>
      <c r="GJ139" s="39"/>
      <c r="GK139" s="39"/>
      <c r="GL139" s="39"/>
      <c r="GM139" s="39"/>
      <c r="GN139" s="39"/>
      <c r="GO139" s="39"/>
      <c r="GP139" s="39"/>
      <c r="GQ139" s="39"/>
      <c r="GR139" s="39"/>
      <c r="GS139" s="39"/>
      <c r="GT139" s="39"/>
      <c r="GU139" s="39"/>
      <c r="GV139" s="39"/>
      <c r="GW139" s="39"/>
      <c r="GX139" s="39"/>
      <c r="GY139" s="39"/>
      <c r="GZ139" s="39"/>
      <c r="HA139" s="39"/>
      <c r="HB139" s="39"/>
      <c r="HC139" s="39"/>
      <c r="HD139" s="39"/>
      <c r="HE139" s="39"/>
      <c r="HF139" s="39"/>
      <c r="HG139" s="39"/>
      <c r="HH139" s="39"/>
      <c r="HI139" s="39"/>
      <c r="HJ139" s="39"/>
      <c r="HK139" s="39"/>
      <c r="HL139" s="39"/>
      <c r="HM139" s="39"/>
      <c r="HN139" s="39"/>
      <c r="HO139" s="39"/>
      <c r="HP139" s="39"/>
      <c r="HQ139" s="39"/>
      <c r="HR139" s="39"/>
      <c r="HS139" s="39"/>
      <c r="HT139" s="39"/>
      <c r="HU139" s="39"/>
      <c r="HV139" s="39"/>
      <c r="HW139" s="39"/>
      <c r="HX139" s="39"/>
      <c r="HY139" s="39"/>
      <c r="HZ139" s="39"/>
      <c r="IA139" s="39"/>
      <c r="IB139" s="39"/>
      <c r="IC139" s="39"/>
      <c r="ID139" s="39"/>
      <c r="IE139" s="39"/>
      <c r="IF139" s="39"/>
      <c r="IG139" s="39"/>
      <c r="IH139" s="39"/>
      <c r="II139" s="39"/>
      <c r="IJ139" s="39"/>
      <c r="IK139" s="39"/>
      <c r="IL139" s="39"/>
      <c r="IM139" s="39"/>
      <c r="IN139" s="39"/>
    </row>
    <row r="140" spans="1:248" s="56" customFormat="1" ht="16.5" customHeight="1">
      <c r="A140" s="59"/>
      <c r="B140" s="72" t="s">
        <v>374</v>
      </c>
      <c r="C140" s="105"/>
      <c r="D140" s="54"/>
      <c r="E140" s="54"/>
      <c r="F140" s="54"/>
      <c r="G140" s="82"/>
      <c r="H140" s="82"/>
      <c r="I140" s="55"/>
      <c r="J140" s="55"/>
      <c r="K140" s="55"/>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c r="CZ140" s="39"/>
      <c r="DA140" s="39"/>
      <c r="DB140" s="39"/>
      <c r="DC140" s="39"/>
      <c r="DD140" s="39"/>
      <c r="DE140" s="39"/>
      <c r="DF140" s="39"/>
      <c r="DG140" s="39"/>
      <c r="DH140" s="39"/>
      <c r="DI140" s="39"/>
      <c r="DJ140" s="39"/>
      <c r="DK140" s="39"/>
      <c r="DL140" s="39"/>
      <c r="DM140" s="39"/>
      <c r="DN140" s="39"/>
      <c r="DO140" s="39"/>
      <c r="DP140" s="39"/>
      <c r="DQ140" s="39"/>
      <c r="DR140" s="39"/>
      <c r="DS140" s="39"/>
      <c r="DT140" s="39"/>
      <c r="DU140" s="39"/>
      <c r="DV140" s="39"/>
      <c r="DW140" s="39"/>
      <c r="DX140" s="39"/>
      <c r="DY140" s="39"/>
      <c r="DZ140" s="39"/>
      <c r="EA140" s="39"/>
      <c r="EB140" s="39"/>
      <c r="EC140" s="39"/>
      <c r="ED140" s="39"/>
      <c r="EE140" s="39"/>
      <c r="EF140" s="39"/>
      <c r="EG140" s="39"/>
      <c r="EH140" s="39"/>
      <c r="EI140" s="39"/>
      <c r="EJ140" s="39"/>
      <c r="EK140" s="39"/>
      <c r="EL140" s="39"/>
      <c r="EM140" s="39"/>
      <c r="EN140" s="39"/>
      <c r="EO140" s="39"/>
      <c r="EP140" s="39"/>
      <c r="EQ140" s="39"/>
      <c r="ER140" s="39"/>
      <c r="ES140" s="39"/>
      <c r="ET140" s="39"/>
      <c r="EU140" s="39"/>
      <c r="EV140" s="39"/>
      <c r="EW140" s="39"/>
      <c r="EX140" s="39"/>
      <c r="EY140" s="39"/>
      <c r="EZ140" s="39"/>
      <c r="FA140" s="39"/>
      <c r="FB140" s="39"/>
      <c r="FC140" s="39"/>
      <c r="FD140" s="39"/>
      <c r="FE140" s="39"/>
      <c r="FF140" s="39"/>
      <c r="FG140" s="39"/>
      <c r="FH140" s="39"/>
      <c r="FI140" s="39"/>
      <c r="FJ140" s="39"/>
      <c r="FK140" s="39"/>
      <c r="FL140" s="39"/>
      <c r="FM140" s="39"/>
      <c r="FN140" s="39"/>
      <c r="FO140" s="39"/>
      <c r="FP140" s="39"/>
      <c r="FQ140" s="39"/>
      <c r="FR140" s="39"/>
      <c r="FS140" s="39"/>
      <c r="FT140" s="39"/>
      <c r="FU140" s="39"/>
      <c r="FV140" s="39"/>
      <c r="FW140" s="39"/>
      <c r="FX140" s="39"/>
      <c r="FY140" s="39"/>
      <c r="FZ140" s="39"/>
      <c r="GA140" s="39"/>
      <c r="GB140" s="39"/>
      <c r="GC140" s="39"/>
      <c r="GD140" s="39"/>
      <c r="GE140" s="39"/>
      <c r="GF140" s="39"/>
      <c r="GG140" s="39"/>
      <c r="GH140" s="39"/>
      <c r="GI140" s="39"/>
      <c r="GJ140" s="39"/>
      <c r="GK140" s="39"/>
      <c r="GL140" s="39"/>
      <c r="GM140" s="39"/>
      <c r="GN140" s="39"/>
      <c r="GO140" s="39"/>
      <c r="GP140" s="39"/>
      <c r="GQ140" s="39"/>
      <c r="GR140" s="39"/>
      <c r="GS140" s="39"/>
      <c r="GT140" s="39"/>
      <c r="GU140" s="39"/>
      <c r="GV140" s="39"/>
      <c r="GW140" s="39"/>
      <c r="GX140" s="39"/>
      <c r="GY140" s="39"/>
      <c r="GZ140" s="39"/>
      <c r="HA140" s="39"/>
      <c r="HB140" s="39"/>
      <c r="HC140" s="39"/>
      <c r="HD140" s="39"/>
      <c r="HE140" s="39"/>
      <c r="HF140" s="39"/>
      <c r="HG140" s="39"/>
      <c r="HH140" s="39"/>
      <c r="HI140" s="39"/>
      <c r="HJ140" s="39"/>
      <c r="HK140" s="39"/>
      <c r="HL140" s="39"/>
      <c r="HM140" s="39"/>
      <c r="HN140" s="39"/>
      <c r="HO140" s="39"/>
      <c r="HP140" s="39"/>
      <c r="HQ140" s="39"/>
      <c r="HR140" s="39"/>
      <c r="HS140" s="39"/>
      <c r="HT140" s="39"/>
      <c r="HU140" s="39"/>
      <c r="HV140" s="39"/>
      <c r="HW140" s="39"/>
      <c r="HX140" s="39"/>
      <c r="HY140" s="39"/>
      <c r="HZ140" s="39"/>
      <c r="IA140" s="39"/>
      <c r="IB140" s="39"/>
      <c r="IC140" s="39"/>
      <c r="ID140" s="39"/>
      <c r="IE140" s="39"/>
      <c r="IF140" s="39"/>
      <c r="IG140" s="39"/>
      <c r="IH140" s="39"/>
      <c r="II140" s="39"/>
      <c r="IJ140" s="39"/>
      <c r="IK140" s="39"/>
      <c r="IL140" s="39"/>
      <c r="IM140" s="39"/>
      <c r="IN140" s="39"/>
    </row>
    <row r="141" spans="1:248" ht="30">
      <c r="A141" s="52"/>
      <c r="B141" s="72" t="s">
        <v>375</v>
      </c>
      <c r="C141" s="105"/>
      <c r="D141" s="54">
        <v>1247740</v>
      </c>
      <c r="E141" s="54">
        <v>1353010</v>
      </c>
      <c r="F141" s="54">
        <v>894880</v>
      </c>
      <c r="G141" s="82"/>
      <c r="H141" s="82"/>
      <c r="I141" s="55"/>
      <c r="J141" s="55"/>
      <c r="K141" s="55"/>
    </row>
    <row r="142" spans="1:248" ht="16.5" customHeight="1">
      <c r="A142" s="52"/>
      <c r="B142" s="72" t="s">
        <v>376</v>
      </c>
      <c r="C142" s="105"/>
      <c r="D142" s="54"/>
      <c r="E142" s="54"/>
      <c r="F142" s="54"/>
      <c r="G142" s="82"/>
      <c r="H142" s="82"/>
      <c r="I142" s="55"/>
      <c r="J142" s="55"/>
      <c r="K142" s="55"/>
    </row>
    <row r="143" spans="1:248" s="56" customFormat="1" ht="16.5" customHeight="1">
      <c r="A143" s="59"/>
      <c r="B143" s="72" t="s">
        <v>377</v>
      </c>
      <c r="C143" s="105">
        <f>C144+C145</f>
        <v>0</v>
      </c>
      <c r="D143" s="105">
        <f t="shared" ref="D143:H143" si="54">D144+D145</f>
        <v>0</v>
      </c>
      <c r="E143" s="105">
        <f t="shared" si="54"/>
        <v>0</v>
      </c>
      <c r="F143" s="105">
        <f t="shared" si="54"/>
        <v>0</v>
      </c>
      <c r="G143" s="105">
        <f t="shared" si="54"/>
        <v>0</v>
      </c>
      <c r="H143" s="105">
        <f t="shared" si="54"/>
        <v>0</v>
      </c>
      <c r="I143" s="55"/>
      <c r="J143" s="55"/>
      <c r="K143" s="55"/>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c r="CZ143" s="39"/>
      <c r="DA143" s="39"/>
      <c r="DB143" s="39"/>
      <c r="DC143" s="39"/>
      <c r="DD143" s="39"/>
      <c r="DE143" s="39"/>
      <c r="DF143" s="39"/>
      <c r="DG143" s="39"/>
      <c r="DH143" s="39"/>
      <c r="DI143" s="39"/>
      <c r="DJ143" s="39"/>
      <c r="DK143" s="39"/>
      <c r="DL143" s="39"/>
      <c r="DM143" s="39"/>
      <c r="DN143" s="39"/>
      <c r="DO143" s="39"/>
      <c r="DP143" s="39"/>
      <c r="DQ143" s="39"/>
      <c r="DR143" s="39"/>
      <c r="DS143" s="39"/>
      <c r="DT143" s="39"/>
      <c r="DU143" s="39"/>
      <c r="DV143" s="39"/>
      <c r="DW143" s="39"/>
      <c r="DX143" s="39"/>
      <c r="DY143" s="39"/>
      <c r="DZ143" s="39"/>
      <c r="EA143" s="39"/>
      <c r="EB143" s="39"/>
      <c r="EC143" s="39"/>
      <c r="ED143" s="39"/>
      <c r="EE143" s="39"/>
      <c r="EF143" s="39"/>
      <c r="EG143" s="39"/>
      <c r="EH143" s="39"/>
      <c r="EI143" s="39"/>
      <c r="EJ143" s="39"/>
      <c r="EK143" s="39"/>
      <c r="EL143" s="39"/>
      <c r="EM143" s="39"/>
      <c r="EN143" s="39"/>
      <c r="EO143" s="39"/>
      <c r="EP143" s="39"/>
      <c r="EQ143" s="39"/>
      <c r="ER143" s="39"/>
      <c r="ES143" s="39"/>
      <c r="ET143" s="39"/>
      <c r="EU143" s="39"/>
      <c r="EV143" s="39"/>
      <c r="EW143" s="39"/>
      <c r="EX143" s="39"/>
      <c r="EY143" s="39"/>
      <c r="EZ143" s="39"/>
      <c r="FA143" s="39"/>
      <c r="FB143" s="39"/>
      <c r="FC143" s="39"/>
      <c r="FD143" s="39"/>
      <c r="FE143" s="39"/>
      <c r="FF143" s="39"/>
      <c r="FG143" s="39"/>
      <c r="FH143" s="39"/>
      <c r="FI143" s="39"/>
      <c r="FJ143" s="39"/>
      <c r="FK143" s="39"/>
      <c r="FL143" s="39"/>
      <c r="FM143" s="39"/>
      <c r="FN143" s="39"/>
      <c r="FO143" s="39"/>
      <c r="FP143" s="39"/>
      <c r="FQ143" s="39"/>
      <c r="FR143" s="39"/>
      <c r="FS143" s="39"/>
      <c r="FT143" s="39"/>
      <c r="FU143" s="39"/>
      <c r="FV143" s="39"/>
      <c r="FW143" s="39"/>
      <c r="FX143" s="39"/>
      <c r="FY143" s="39"/>
      <c r="FZ143" s="39"/>
      <c r="GA143" s="39"/>
      <c r="GB143" s="39"/>
      <c r="GC143" s="39"/>
      <c r="GD143" s="39"/>
      <c r="GE143" s="39"/>
      <c r="GF143" s="39"/>
      <c r="GG143" s="39"/>
      <c r="GH143" s="39"/>
      <c r="GI143" s="39"/>
      <c r="GJ143" s="39"/>
      <c r="GK143" s="39"/>
      <c r="GL143" s="39"/>
      <c r="GM143" s="39"/>
      <c r="GN143" s="39"/>
      <c r="GO143" s="39"/>
      <c r="GP143" s="39"/>
      <c r="GQ143" s="39"/>
      <c r="GR143" s="39"/>
      <c r="GS143" s="39"/>
      <c r="GT143" s="39"/>
      <c r="GU143" s="39"/>
      <c r="GV143" s="39"/>
      <c r="GW143" s="39"/>
      <c r="GX143" s="39"/>
      <c r="GY143" s="39"/>
      <c r="GZ143" s="39"/>
      <c r="HA143" s="39"/>
      <c r="HB143" s="39"/>
      <c r="HC143" s="39"/>
      <c r="HD143" s="39"/>
      <c r="HE143" s="39"/>
      <c r="HF143" s="39"/>
      <c r="HG143" s="39"/>
      <c r="HH143" s="39"/>
      <c r="HI143" s="39"/>
      <c r="HJ143" s="39"/>
      <c r="HK143" s="39"/>
      <c r="HL143" s="39"/>
      <c r="HM143" s="39"/>
      <c r="HN143" s="39"/>
      <c r="HO143" s="39"/>
      <c r="HP143" s="39"/>
      <c r="HQ143" s="39"/>
      <c r="HR143" s="39"/>
      <c r="HS143" s="39"/>
      <c r="HT143" s="39"/>
      <c r="HU143" s="39"/>
      <c r="HV143" s="39"/>
      <c r="HW143" s="39"/>
      <c r="HX143" s="39"/>
      <c r="HY143" s="39"/>
      <c r="HZ143" s="39"/>
      <c r="IA143" s="39"/>
      <c r="IB143" s="39"/>
      <c r="IC143" s="39"/>
      <c r="ID143" s="39"/>
      <c r="IE143" s="39"/>
      <c r="IF143" s="39"/>
      <c r="IG143" s="39"/>
      <c r="IH143" s="39"/>
      <c r="II143" s="39"/>
      <c r="IJ143" s="39"/>
      <c r="IK143" s="39"/>
      <c r="IL143" s="39"/>
      <c r="IM143" s="39"/>
      <c r="IN143" s="39"/>
    </row>
    <row r="144" spans="1:248" s="56" customFormat="1" ht="16.5" customHeight="1">
      <c r="A144" s="59"/>
      <c r="B144" s="72" t="s">
        <v>352</v>
      </c>
      <c r="C144" s="105"/>
      <c r="D144" s="54"/>
      <c r="E144" s="54"/>
      <c r="F144" s="54"/>
      <c r="G144" s="82"/>
      <c r="H144" s="82"/>
      <c r="I144" s="55"/>
      <c r="J144" s="55"/>
      <c r="K144" s="55"/>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c r="CN144" s="39"/>
      <c r="CO144" s="39"/>
      <c r="CP144" s="39"/>
      <c r="CQ144" s="39"/>
      <c r="CR144" s="39"/>
      <c r="CS144" s="39"/>
      <c r="CT144" s="39"/>
      <c r="CU144" s="39"/>
      <c r="CV144" s="39"/>
      <c r="CW144" s="39"/>
      <c r="CX144" s="39"/>
      <c r="CY144" s="39"/>
      <c r="CZ144" s="39"/>
      <c r="DA144" s="39"/>
      <c r="DB144" s="39"/>
      <c r="DC144" s="39"/>
      <c r="DD144" s="39"/>
      <c r="DE144" s="39"/>
      <c r="DF144" s="39"/>
      <c r="DG144" s="39"/>
      <c r="DH144" s="39"/>
      <c r="DI144" s="39"/>
      <c r="DJ144" s="39"/>
      <c r="DK144" s="39"/>
      <c r="DL144" s="39"/>
      <c r="DM144" s="39"/>
      <c r="DN144" s="39"/>
      <c r="DO144" s="39"/>
      <c r="DP144" s="39"/>
      <c r="DQ144" s="39"/>
      <c r="DR144" s="39"/>
      <c r="DS144" s="39"/>
      <c r="DT144" s="39"/>
      <c r="DU144" s="39"/>
      <c r="DV144" s="39"/>
      <c r="DW144" s="39"/>
      <c r="DX144" s="39"/>
      <c r="DY144" s="39"/>
      <c r="DZ144" s="39"/>
      <c r="EA144" s="39"/>
      <c r="EB144" s="39"/>
      <c r="EC144" s="39"/>
      <c r="ED144" s="39"/>
      <c r="EE144" s="39"/>
      <c r="EF144" s="39"/>
      <c r="EG144" s="39"/>
      <c r="EH144" s="39"/>
      <c r="EI144" s="39"/>
      <c r="EJ144" s="39"/>
      <c r="EK144" s="39"/>
      <c r="EL144" s="39"/>
      <c r="EM144" s="39"/>
      <c r="EN144" s="39"/>
      <c r="EO144" s="39"/>
      <c r="EP144" s="39"/>
      <c r="EQ144" s="39"/>
      <c r="ER144" s="39"/>
      <c r="ES144" s="39"/>
      <c r="ET144" s="39"/>
      <c r="EU144" s="39"/>
      <c r="EV144" s="39"/>
      <c r="EW144" s="39"/>
      <c r="EX144" s="39"/>
      <c r="EY144" s="39"/>
      <c r="EZ144" s="39"/>
      <c r="FA144" s="39"/>
      <c r="FB144" s="39"/>
      <c r="FC144" s="39"/>
      <c r="FD144" s="39"/>
      <c r="FE144" s="39"/>
      <c r="FF144" s="39"/>
      <c r="FG144" s="39"/>
      <c r="FH144" s="39"/>
      <c r="FI144" s="39"/>
      <c r="FJ144" s="39"/>
      <c r="FK144" s="39"/>
      <c r="FL144" s="39"/>
      <c r="FM144" s="39"/>
      <c r="FN144" s="39"/>
      <c r="FO144" s="39"/>
      <c r="FP144" s="39"/>
      <c r="FQ144" s="39"/>
      <c r="FR144" s="39"/>
      <c r="FS144" s="39"/>
      <c r="FT144" s="39"/>
      <c r="FU144" s="39"/>
      <c r="FV144" s="39"/>
      <c r="FW144" s="39"/>
      <c r="FX144" s="39"/>
      <c r="FY144" s="39"/>
      <c r="FZ144" s="39"/>
      <c r="GA144" s="39"/>
      <c r="GB144" s="39"/>
      <c r="GC144" s="39"/>
      <c r="GD144" s="39"/>
      <c r="GE144" s="39"/>
      <c r="GF144" s="39"/>
      <c r="GG144" s="39"/>
      <c r="GH144" s="39"/>
      <c r="GI144" s="39"/>
      <c r="GJ144" s="39"/>
      <c r="GK144" s="39"/>
      <c r="GL144" s="39"/>
      <c r="GM144" s="39"/>
      <c r="GN144" s="39"/>
      <c r="GO144" s="39"/>
      <c r="GP144" s="39"/>
      <c r="GQ144" s="39"/>
      <c r="GR144" s="39"/>
      <c r="GS144" s="39"/>
      <c r="GT144" s="39"/>
      <c r="GU144" s="39"/>
      <c r="GV144" s="39"/>
      <c r="GW144" s="39"/>
      <c r="GX144" s="39"/>
      <c r="GY144" s="39"/>
      <c r="GZ144" s="39"/>
      <c r="HA144" s="39"/>
      <c r="HB144" s="39"/>
      <c r="HC144" s="39"/>
      <c r="HD144" s="39"/>
      <c r="HE144" s="39"/>
      <c r="HF144" s="39"/>
      <c r="HG144" s="39"/>
      <c r="HH144" s="39"/>
      <c r="HI144" s="39"/>
      <c r="HJ144" s="39"/>
      <c r="HK144" s="39"/>
      <c r="HL144" s="39"/>
      <c r="HM144" s="39"/>
      <c r="HN144" s="39"/>
      <c r="HO144" s="39"/>
      <c r="HP144" s="39"/>
      <c r="HQ144" s="39"/>
      <c r="HR144" s="39"/>
      <c r="HS144" s="39"/>
      <c r="HT144" s="39"/>
      <c r="HU144" s="39"/>
      <c r="HV144" s="39"/>
      <c r="HW144" s="39"/>
      <c r="HX144" s="39"/>
      <c r="HY144" s="39"/>
      <c r="HZ144" s="39"/>
      <c r="IA144" s="39"/>
      <c r="IB144" s="39"/>
      <c r="IC144" s="39"/>
      <c r="ID144" s="39"/>
      <c r="IE144" s="39"/>
      <c r="IF144" s="39"/>
      <c r="IG144" s="39"/>
      <c r="IH144" s="39"/>
      <c r="II144" s="39"/>
      <c r="IJ144" s="39"/>
      <c r="IK144" s="39"/>
      <c r="IL144" s="39"/>
      <c r="IM144" s="39"/>
      <c r="IN144" s="39"/>
    </row>
    <row r="145" spans="1:248" s="56" customFormat="1" ht="60">
      <c r="A145" s="59"/>
      <c r="B145" s="72" t="s">
        <v>354</v>
      </c>
      <c r="C145" s="105"/>
      <c r="D145" s="54"/>
      <c r="E145" s="54"/>
      <c r="F145" s="54"/>
      <c r="G145" s="82"/>
      <c r="H145" s="82"/>
      <c r="I145" s="55"/>
      <c r="J145" s="55"/>
      <c r="K145" s="55"/>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c r="CN145" s="39"/>
      <c r="CO145" s="39"/>
      <c r="CP145" s="39"/>
      <c r="CQ145" s="39"/>
      <c r="CR145" s="39"/>
      <c r="CS145" s="39"/>
      <c r="CT145" s="39"/>
      <c r="CU145" s="39"/>
      <c r="CV145" s="39"/>
      <c r="CW145" s="39"/>
      <c r="CX145" s="39"/>
      <c r="CY145" s="39"/>
      <c r="CZ145" s="39"/>
      <c r="DA145" s="39"/>
      <c r="DB145" s="39"/>
      <c r="DC145" s="39"/>
      <c r="DD145" s="39"/>
      <c r="DE145" s="39"/>
      <c r="DF145" s="39"/>
      <c r="DG145" s="39"/>
      <c r="DH145" s="39"/>
      <c r="DI145" s="39"/>
      <c r="DJ145" s="39"/>
      <c r="DK145" s="39"/>
      <c r="DL145" s="39"/>
      <c r="DM145" s="39"/>
      <c r="DN145" s="39"/>
      <c r="DO145" s="39"/>
      <c r="DP145" s="39"/>
      <c r="DQ145" s="39"/>
      <c r="DR145" s="39"/>
      <c r="DS145" s="39"/>
      <c r="DT145" s="39"/>
      <c r="DU145" s="39"/>
      <c r="DV145" s="39"/>
      <c r="DW145" s="39"/>
      <c r="DX145" s="39"/>
      <c r="DY145" s="39"/>
      <c r="DZ145" s="39"/>
      <c r="EA145" s="39"/>
      <c r="EB145" s="39"/>
      <c r="EC145" s="39"/>
      <c r="ED145" s="39"/>
      <c r="EE145" s="39"/>
      <c r="EF145" s="39"/>
      <c r="EG145" s="39"/>
      <c r="EH145" s="39"/>
      <c r="EI145" s="39"/>
      <c r="EJ145" s="39"/>
      <c r="EK145" s="39"/>
      <c r="EL145" s="39"/>
      <c r="EM145" s="39"/>
      <c r="EN145" s="39"/>
      <c r="EO145" s="39"/>
      <c r="EP145" s="39"/>
      <c r="EQ145" s="39"/>
      <c r="ER145" s="39"/>
      <c r="ES145" s="39"/>
      <c r="ET145" s="39"/>
      <c r="EU145" s="39"/>
      <c r="EV145" s="39"/>
      <c r="EW145" s="39"/>
      <c r="EX145" s="39"/>
      <c r="EY145" s="39"/>
      <c r="EZ145" s="39"/>
      <c r="FA145" s="39"/>
      <c r="FB145" s="39"/>
      <c r="FC145" s="39"/>
      <c r="FD145" s="39"/>
      <c r="FE145" s="39"/>
      <c r="FF145" s="39"/>
      <c r="FG145" s="39"/>
      <c r="FH145" s="39"/>
      <c r="FI145" s="39"/>
      <c r="FJ145" s="39"/>
      <c r="FK145" s="39"/>
      <c r="FL145" s="39"/>
      <c r="FM145" s="39"/>
      <c r="FN145" s="39"/>
      <c r="FO145" s="39"/>
      <c r="FP145" s="39"/>
      <c r="FQ145" s="39"/>
      <c r="FR145" s="39"/>
      <c r="FS145" s="39"/>
      <c r="FT145" s="39"/>
      <c r="FU145" s="39"/>
      <c r="FV145" s="39"/>
      <c r="FW145" s="39"/>
      <c r="FX145" s="39"/>
      <c r="FY145" s="39"/>
      <c r="FZ145" s="39"/>
      <c r="GA145" s="39"/>
      <c r="GB145" s="39"/>
      <c r="GC145" s="39"/>
      <c r="GD145" s="39"/>
      <c r="GE145" s="39"/>
      <c r="GF145" s="39"/>
      <c r="GG145" s="39"/>
      <c r="GH145" s="39"/>
      <c r="GI145" s="39"/>
      <c r="GJ145" s="39"/>
      <c r="GK145" s="39"/>
      <c r="GL145" s="39"/>
      <c r="GM145" s="39"/>
      <c r="GN145" s="39"/>
      <c r="GO145" s="39"/>
      <c r="GP145" s="39"/>
      <c r="GQ145" s="39"/>
      <c r="GR145" s="39"/>
      <c r="GS145" s="39"/>
      <c r="GT145" s="39"/>
      <c r="GU145" s="39"/>
      <c r="GV145" s="39"/>
      <c r="GW145" s="39"/>
      <c r="GX145" s="39"/>
      <c r="GY145" s="39"/>
      <c r="GZ145" s="39"/>
      <c r="HA145" s="39"/>
      <c r="HB145" s="39"/>
      <c r="HC145" s="39"/>
      <c r="HD145" s="39"/>
      <c r="HE145" s="39"/>
      <c r="HF145" s="39"/>
      <c r="HG145" s="39"/>
      <c r="HH145" s="39"/>
      <c r="HI145" s="39"/>
      <c r="HJ145" s="39"/>
      <c r="HK145" s="39"/>
      <c r="HL145" s="39"/>
      <c r="HM145" s="39"/>
      <c r="HN145" s="39"/>
      <c r="HO145" s="39"/>
      <c r="HP145" s="39"/>
      <c r="HQ145" s="39"/>
      <c r="HR145" s="39"/>
      <c r="HS145" s="39"/>
      <c r="HT145" s="39"/>
      <c r="HU145" s="39"/>
      <c r="HV145" s="39"/>
      <c r="HW145" s="39"/>
      <c r="HX145" s="39"/>
      <c r="HY145" s="39"/>
      <c r="HZ145" s="39"/>
      <c r="IA145" s="39"/>
      <c r="IB145" s="39"/>
      <c r="IC145" s="39"/>
      <c r="ID145" s="39"/>
      <c r="IE145" s="39"/>
      <c r="IF145" s="39"/>
      <c r="IG145" s="39"/>
      <c r="IH145" s="39"/>
      <c r="II145" s="39"/>
      <c r="IJ145" s="39"/>
      <c r="IK145" s="39"/>
      <c r="IL145" s="39"/>
      <c r="IM145" s="39"/>
      <c r="IN145" s="39"/>
    </row>
    <row r="146" spans="1:248" s="56" customFormat="1">
      <c r="A146" s="59"/>
      <c r="B146" s="72" t="s">
        <v>484</v>
      </c>
      <c r="C146" s="105"/>
      <c r="D146" s="54"/>
      <c r="E146" s="54"/>
      <c r="F146" s="54"/>
      <c r="G146" s="82"/>
      <c r="H146" s="82"/>
      <c r="I146" s="55"/>
      <c r="J146" s="55"/>
      <c r="K146" s="55"/>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c r="CF146" s="39"/>
      <c r="CG146" s="39"/>
      <c r="CH146" s="39"/>
      <c r="CI146" s="39"/>
      <c r="CJ146" s="39"/>
      <c r="CK146" s="39"/>
      <c r="CL146" s="39"/>
      <c r="CM146" s="39"/>
      <c r="CN146" s="39"/>
      <c r="CO146" s="39"/>
      <c r="CP146" s="39"/>
      <c r="CQ146" s="39"/>
      <c r="CR146" s="39"/>
      <c r="CS146" s="39"/>
      <c r="CT146" s="39"/>
      <c r="CU146" s="39"/>
      <c r="CV146" s="39"/>
      <c r="CW146" s="39"/>
      <c r="CX146" s="39"/>
      <c r="CY146" s="39"/>
      <c r="CZ146" s="39"/>
      <c r="DA146" s="39"/>
      <c r="DB146" s="39"/>
      <c r="DC146" s="39"/>
      <c r="DD146" s="39"/>
      <c r="DE146" s="39"/>
      <c r="DF146" s="39"/>
      <c r="DG146" s="39"/>
      <c r="DH146" s="39"/>
      <c r="DI146" s="39"/>
      <c r="DJ146" s="39"/>
      <c r="DK146" s="39"/>
      <c r="DL146" s="39"/>
      <c r="DM146" s="39"/>
      <c r="DN146" s="39"/>
      <c r="DO146" s="39"/>
      <c r="DP146" s="39"/>
      <c r="DQ146" s="39"/>
      <c r="DR146" s="39"/>
      <c r="DS146" s="39"/>
      <c r="DT146" s="39"/>
      <c r="DU146" s="39"/>
      <c r="DV146" s="39"/>
      <c r="DW146" s="39"/>
      <c r="DX146" s="39"/>
      <c r="DY146" s="39"/>
      <c r="DZ146" s="39"/>
      <c r="EA146" s="39"/>
      <c r="EB146" s="39"/>
      <c r="EC146" s="39"/>
      <c r="ED146" s="39"/>
      <c r="EE146" s="39"/>
      <c r="EF146" s="39"/>
      <c r="EG146" s="39"/>
      <c r="EH146" s="39"/>
      <c r="EI146" s="39"/>
      <c r="EJ146" s="39"/>
      <c r="EK146" s="39"/>
      <c r="EL146" s="39"/>
      <c r="EM146" s="39"/>
      <c r="EN146" s="39"/>
      <c r="EO146" s="39"/>
      <c r="EP146" s="39"/>
      <c r="EQ146" s="39"/>
      <c r="ER146" s="39"/>
      <c r="ES146" s="39"/>
      <c r="ET146" s="39"/>
      <c r="EU146" s="39"/>
      <c r="EV146" s="39"/>
      <c r="EW146" s="39"/>
      <c r="EX146" s="39"/>
      <c r="EY146" s="39"/>
      <c r="EZ146" s="39"/>
      <c r="FA146" s="39"/>
      <c r="FB146" s="39"/>
      <c r="FC146" s="39"/>
      <c r="FD146" s="39"/>
      <c r="FE146" s="39"/>
      <c r="FF146" s="39"/>
      <c r="FG146" s="39"/>
      <c r="FH146" s="39"/>
      <c r="FI146" s="39"/>
      <c r="FJ146" s="39"/>
      <c r="FK146" s="39"/>
      <c r="FL146" s="39"/>
      <c r="FM146" s="39"/>
      <c r="FN146" s="39"/>
      <c r="FO146" s="39"/>
      <c r="FP146" s="39"/>
      <c r="FQ146" s="39"/>
      <c r="FR146" s="39"/>
      <c r="FS146" s="39"/>
      <c r="FT146" s="39"/>
      <c r="FU146" s="39"/>
      <c r="FV146" s="39"/>
      <c r="FW146" s="39"/>
      <c r="FX146" s="39"/>
      <c r="FY146" s="39"/>
      <c r="FZ146" s="39"/>
      <c r="GA146" s="39"/>
      <c r="GB146" s="39"/>
      <c r="GC146" s="39"/>
      <c r="GD146" s="39"/>
      <c r="GE146" s="39"/>
      <c r="GF146" s="39"/>
      <c r="GG146" s="39"/>
      <c r="GH146" s="39"/>
      <c r="GI146" s="39"/>
      <c r="GJ146" s="39"/>
      <c r="GK146" s="39"/>
      <c r="GL146" s="39"/>
      <c r="GM146" s="39"/>
      <c r="GN146" s="39"/>
      <c r="GO146" s="39"/>
      <c r="GP146" s="39"/>
      <c r="GQ146" s="39"/>
      <c r="GR146" s="39"/>
      <c r="GS146" s="39"/>
      <c r="GT146" s="39"/>
      <c r="GU146" s="39"/>
      <c r="GV146" s="39"/>
      <c r="GW146" s="39"/>
      <c r="GX146" s="39"/>
      <c r="GY146" s="39"/>
      <c r="GZ146" s="39"/>
      <c r="HA146" s="39"/>
      <c r="HB146" s="39"/>
      <c r="HC146" s="39"/>
      <c r="HD146" s="39"/>
      <c r="HE146" s="39"/>
      <c r="HF146" s="39"/>
      <c r="HG146" s="39"/>
      <c r="HH146" s="39"/>
      <c r="HI146" s="39"/>
      <c r="HJ146" s="39"/>
      <c r="HK146" s="39"/>
      <c r="HL146" s="39"/>
      <c r="HM146" s="39"/>
      <c r="HN146" s="39"/>
      <c r="HO146" s="39"/>
      <c r="HP146" s="39"/>
      <c r="HQ146" s="39"/>
      <c r="HR146" s="39"/>
      <c r="HS146" s="39"/>
      <c r="HT146" s="39"/>
      <c r="HU146" s="39"/>
      <c r="HV146" s="39"/>
      <c r="HW146" s="39"/>
      <c r="HX146" s="39"/>
      <c r="HY146" s="39"/>
      <c r="HZ146" s="39"/>
      <c r="IA146" s="39"/>
      <c r="IB146" s="39"/>
      <c r="IC146" s="39"/>
      <c r="ID146" s="39"/>
      <c r="IE146" s="39"/>
      <c r="IF146" s="39"/>
      <c r="IG146" s="39"/>
      <c r="IH146" s="39"/>
      <c r="II146" s="39"/>
      <c r="IJ146" s="39"/>
      <c r="IK146" s="39"/>
      <c r="IL146" s="39"/>
      <c r="IM146" s="39"/>
      <c r="IN146" s="39"/>
    </row>
    <row r="147" spans="1:248" s="56" customFormat="1" ht="16.5" customHeight="1">
      <c r="A147" s="59"/>
      <c r="B147" s="61" t="s">
        <v>345</v>
      </c>
      <c r="C147" s="105"/>
      <c r="D147" s="54"/>
      <c r="E147" s="54"/>
      <c r="F147" s="54"/>
      <c r="G147" s="82"/>
      <c r="H147" s="82"/>
      <c r="I147" s="55"/>
      <c r="J147" s="55"/>
      <c r="K147" s="55"/>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c r="CN147" s="39"/>
      <c r="CO147" s="39"/>
      <c r="CP147" s="39"/>
      <c r="CQ147" s="39"/>
      <c r="CR147" s="39"/>
      <c r="CS147" s="39"/>
      <c r="CT147" s="39"/>
      <c r="CU147" s="39"/>
      <c r="CV147" s="39"/>
      <c r="CW147" s="39"/>
      <c r="CX147" s="39"/>
      <c r="CY147" s="39"/>
      <c r="CZ147" s="39"/>
      <c r="DA147" s="39"/>
      <c r="DB147" s="39"/>
      <c r="DC147" s="39"/>
      <c r="DD147" s="39"/>
      <c r="DE147" s="39"/>
      <c r="DF147" s="39"/>
      <c r="DG147" s="39"/>
      <c r="DH147" s="39"/>
      <c r="DI147" s="39"/>
      <c r="DJ147" s="39"/>
      <c r="DK147" s="39"/>
      <c r="DL147" s="39"/>
      <c r="DM147" s="39"/>
      <c r="DN147" s="39"/>
      <c r="DO147" s="39"/>
      <c r="DP147" s="39"/>
      <c r="DQ147" s="39"/>
      <c r="DR147" s="39"/>
      <c r="DS147" s="39"/>
      <c r="DT147" s="39"/>
      <c r="DU147" s="39"/>
      <c r="DV147" s="39"/>
      <c r="DW147" s="39"/>
      <c r="DX147" s="39"/>
      <c r="DY147" s="39"/>
      <c r="DZ147" s="39"/>
      <c r="EA147" s="39"/>
      <c r="EB147" s="39"/>
      <c r="EC147" s="39"/>
      <c r="ED147" s="39"/>
      <c r="EE147" s="39"/>
      <c r="EF147" s="39"/>
      <c r="EG147" s="39"/>
      <c r="EH147" s="39"/>
      <c r="EI147" s="39"/>
      <c r="EJ147" s="39"/>
      <c r="EK147" s="39"/>
      <c r="EL147" s="39"/>
      <c r="EM147" s="39"/>
      <c r="EN147" s="39"/>
      <c r="EO147" s="39"/>
      <c r="EP147" s="39"/>
      <c r="EQ147" s="39"/>
      <c r="ER147" s="39"/>
      <c r="ES147" s="39"/>
      <c r="ET147" s="39"/>
      <c r="EU147" s="39"/>
      <c r="EV147" s="39"/>
      <c r="EW147" s="39"/>
      <c r="EX147" s="39"/>
      <c r="EY147" s="39"/>
      <c r="EZ147" s="39"/>
      <c r="FA147" s="39"/>
      <c r="FB147" s="39"/>
      <c r="FC147" s="39"/>
      <c r="FD147" s="39"/>
      <c r="FE147" s="39"/>
      <c r="FF147" s="39"/>
      <c r="FG147" s="39"/>
      <c r="FH147" s="39"/>
      <c r="FI147" s="39"/>
      <c r="FJ147" s="39"/>
      <c r="FK147" s="39"/>
      <c r="FL147" s="39"/>
      <c r="FM147" s="39"/>
      <c r="FN147" s="39"/>
      <c r="FO147" s="39"/>
      <c r="FP147" s="39"/>
      <c r="FQ147" s="39"/>
      <c r="FR147" s="39"/>
      <c r="FS147" s="39"/>
      <c r="FT147" s="39"/>
      <c r="FU147" s="39"/>
      <c r="FV147" s="39"/>
      <c r="FW147" s="39"/>
      <c r="FX147" s="39"/>
      <c r="FY147" s="39"/>
      <c r="FZ147" s="39"/>
      <c r="GA147" s="39"/>
      <c r="GB147" s="39"/>
      <c r="GC147" s="39"/>
      <c r="GD147" s="39"/>
      <c r="GE147" s="39"/>
      <c r="GF147" s="39"/>
      <c r="GG147" s="39"/>
      <c r="GH147" s="39"/>
      <c r="GI147" s="39"/>
      <c r="GJ147" s="39"/>
      <c r="GK147" s="39"/>
      <c r="GL147" s="39"/>
      <c r="GM147" s="39"/>
      <c r="GN147" s="39"/>
      <c r="GO147" s="39"/>
      <c r="GP147" s="39"/>
      <c r="GQ147" s="39"/>
      <c r="GR147" s="39"/>
      <c r="GS147" s="39"/>
      <c r="GT147" s="39"/>
      <c r="GU147" s="39"/>
      <c r="GV147" s="39"/>
      <c r="GW147" s="39"/>
      <c r="GX147" s="39"/>
      <c r="GY147" s="39"/>
      <c r="GZ147" s="39"/>
      <c r="HA147" s="39"/>
      <c r="HB147" s="39"/>
      <c r="HC147" s="39"/>
      <c r="HD147" s="39"/>
      <c r="HE147" s="39"/>
      <c r="HF147" s="39"/>
      <c r="HG147" s="39"/>
      <c r="HH147" s="39"/>
      <c r="HI147" s="39"/>
      <c r="HJ147" s="39"/>
      <c r="HK147" s="39"/>
      <c r="HL147" s="39"/>
      <c r="HM147" s="39"/>
      <c r="HN147" s="39"/>
      <c r="HO147" s="39"/>
      <c r="HP147" s="39"/>
      <c r="HQ147" s="39"/>
      <c r="HR147" s="39"/>
      <c r="HS147" s="39"/>
      <c r="HT147" s="39"/>
      <c r="HU147" s="39"/>
      <c r="HV147" s="39"/>
      <c r="HW147" s="39"/>
      <c r="HX147" s="39"/>
      <c r="HY147" s="39"/>
      <c r="HZ147" s="39"/>
      <c r="IA147" s="39"/>
      <c r="IB147" s="39"/>
      <c r="IC147" s="39"/>
      <c r="ID147" s="39"/>
      <c r="IE147" s="39"/>
      <c r="IF147" s="39"/>
      <c r="IG147" s="39"/>
      <c r="IH147" s="39"/>
      <c r="II147" s="39"/>
      <c r="IJ147" s="39"/>
      <c r="IK147" s="39"/>
      <c r="IL147" s="39"/>
      <c r="IM147" s="39"/>
      <c r="IN147" s="39"/>
    </row>
    <row r="148" spans="1:248" s="56" customFormat="1" ht="30">
      <c r="A148" s="59" t="s">
        <v>378</v>
      </c>
      <c r="B148" s="57" t="s">
        <v>379</v>
      </c>
      <c r="C148" s="105">
        <f t="shared" ref="C148:H148" si="55">C149+C152+C155+C158+C161+C162+C163+C166+C167+C170</f>
        <v>0</v>
      </c>
      <c r="D148" s="105">
        <f t="shared" si="55"/>
        <v>1035000</v>
      </c>
      <c r="E148" s="105">
        <f t="shared" si="55"/>
        <v>1302000</v>
      </c>
      <c r="F148" s="105">
        <f t="shared" si="55"/>
        <v>776920</v>
      </c>
      <c r="G148" s="105">
        <f t="shared" si="55"/>
        <v>220070</v>
      </c>
      <c r="H148" s="105">
        <f t="shared" si="55"/>
        <v>220070</v>
      </c>
      <c r="I148" s="55"/>
      <c r="J148" s="55"/>
      <c r="K148" s="55"/>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9"/>
      <c r="CS148" s="39"/>
      <c r="CT148" s="39"/>
      <c r="CU148" s="39"/>
      <c r="CV148" s="39"/>
      <c r="CW148" s="39"/>
      <c r="CX148" s="39"/>
      <c r="CY148" s="39"/>
      <c r="CZ148" s="39"/>
      <c r="DA148" s="39"/>
      <c r="DB148" s="39"/>
      <c r="DC148" s="39"/>
      <c r="DD148" s="39"/>
      <c r="DE148" s="39"/>
      <c r="DF148" s="39"/>
      <c r="DG148" s="39"/>
      <c r="DH148" s="39"/>
      <c r="DI148" s="39"/>
      <c r="DJ148" s="39"/>
      <c r="DK148" s="39"/>
      <c r="DL148" s="39"/>
      <c r="DM148" s="39"/>
      <c r="DN148" s="39"/>
      <c r="DO148" s="39"/>
      <c r="DP148" s="39"/>
      <c r="DQ148" s="39"/>
      <c r="DR148" s="39"/>
      <c r="DS148" s="39"/>
      <c r="DT148" s="39"/>
      <c r="DU148" s="39"/>
      <c r="DV148" s="39"/>
      <c r="DW148" s="39"/>
      <c r="DX148" s="39"/>
      <c r="DY148" s="39"/>
      <c r="DZ148" s="39"/>
      <c r="EA148" s="39"/>
      <c r="EB148" s="39"/>
      <c r="EC148" s="39"/>
      <c r="ED148" s="39"/>
      <c r="EE148" s="39"/>
      <c r="EF148" s="39"/>
      <c r="EG148" s="39"/>
      <c r="EH148" s="39"/>
      <c r="EI148" s="39"/>
      <c r="EJ148" s="39"/>
      <c r="EK148" s="39"/>
      <c r="EL148" s="39"/>
      <c r="EM148" s="39"/>
      <c r="EN148" s="39"/>
      <c r="EO148" s="39"/>
      <c r="EP148" s="39"/>
      <c r="EQ148" s="39"/>
      <c r="ER148" s="39"/>
      <c r="ES148" s="39"/>
      <c r="ET148" s="39"/>
      <c r="EU148" s="39"/>
      <c r="EV148" s="39"/>
      <c r="EW148" s="39"/>
      <c r="EX148" s="39"/>
      <c r="EY148" s="39"/>
      <c r="EZ148" s="39"/>
      <c r="FA148" s="39"/>
      <c r="FB148" s="39"/>
      <c r="FC148" s="39"/>
      <c r="FD148" s="39"/>
      <c r="FE148" s="39"/>
      <c r="FF148" s="39"/>
      <c r="FG148" s="39"/>
      <c r="FH148" s="39"/>
      <c r="FI148" s="39"/>
      <c r="FJ148" s="39"/>
      <c r="FK148" s="39"/>
      <c r="FL148" s="39"/>
      <c r="FM148" s="39"/>
      <c r="FN148" s="39"/>
      <c r="FO148" s="39"/>
      <c r="FP148" s="39"/>
      <c r="FQ148" s="39"/>
      <c r="FR148" s="39"/>
      <c r="FS148" s="39"/>
      <c r="FT148" s="39"/>
      <c r="FU148" s="39"/>
      <c r="FV148" s="39"/>
      <c r="FW148" s="39"/>
      <c r="FX148" s="39"/>
      <c r="FY148" s="39"/>
      <c r="FZ148" s="39"/>
      <c r="GA148" s="39"/>
      <c r="GB148" s="39"/>
      <c r="GC148" s="39"/>
      <c r="GD148" s="39"/>
      <c r="GE148" s="39"/>
      <c r="GF148" s="39"/>
      <c r="GG148" s="39"/>
      <c r="GH148" s="39"/>
      <c r="GI148" s="39"/>
      <c r="GJ148" s="39"/>
      <c r="GK148" s="39"/>
      <c r="GL148" s="39"/>
      <c r="GM148" s="39"/>
      <c r="GN148" s="39"/>
      <c r="GO148" s="39"/>
      <c r="GP148" s="39"/>
      <c r="GQ148" s="39"/>
      <c r="GR148" s="39"/>
      <c r="GS148" s="39"/>
      <c r="GT148" s="39"/>
      <c r="GU148" s="39"/>
      <c r="GV148" s="39"/>
      <c r="GW148" s="39"/>
      <c r="GX148" s="39"/>
      <c r="GY148" s="39"/>
      <c r="GZ148" s="39"/>
      <c r="HA148" s="39"/>
      <c r="HB148" s="39"/>
      <c r="HC148" s="39"/>
      <c r="HD148" s="39"/>
      <c r="HE148" s="39"/>
      <c r="HF148" s="39"/>
      <c r="HG148" s="39"/>
      <c r="HH148" s="39"/>
      <c r="HI148" s="39"/>
      <c r="HJ148" s="39"/>
      <c r="HK148" s="39"/>
      <c r="HL148" s="39"/>
      <c r="HM148" s="39"/>
      <c r="HN148" s="39"/>
      <c r="HO148" s="39"/>
      <c r="HP148" s="39"/>
      <c r="HQ148" s="39"/>
      <c r="HR148" s="39"/>
      <c r="HS148" s="39"/>
      <c r="HT148" s="39"/>
      <c r="HU148" s="39"/>
      <c r="HV148" s="39"/>
      <c r="HW148" s="39"/>
      <c r="HX148" s="39"/>
      <c r="HY148" s="39"/>
      <c r="HZ148" s="39"/>
      <c r="IA148" s="39"/>
      <c r="IB148" s="39"/>
      <c r="IC148" s="39"/>
      <c r="ID148" s="39"/>
      <c r="IE148" s="39"/>
      <c r="IF148" s="39"/>
      <c r="IG148" s="39"/>
      <c r="IH148" s="39"/>
      <c r="II148" s="39"/>
      <c r="IJ148" s="39"/>
      <c r="IK148" s="39"/>
      <c r="IL148" s="39"/>
      <c r="IM148" s="39"/>
      <c r="IN148" s="39"/>
    </row>
    <row r="149" spans="1:248" s="56" customFormat="1">
      <c r="A149" s="59"/>
      <c r="B149" s="60" t="s">
        <v>368</v>
      </c>
      <c r="C149" s="105">
        <f t="shared" ref="C149:H149" si="56">C150+C151</f>
        <v>0</v>
      </c>
      <c r="D149" s="105">
        <f t="shared" si="56"/>
        <v>799000</v>
      </c>
      <c r="E149" s="105">
        <f t="shared" si="56"/>
        <v>785000</v>
      </c>
      <c r="F149" s="105">
        <f t="shared" si="56"/>
        <v>422340</v>
      </c>
      <c r="G149" s="105">
        <f t="shared" si="56"/>
        <v>175850</v>
      </c>
      <c r="H149" s="105">
        <f t="shared" si="56"/>
        <v>175850</v>
      </c>
      <c r="I149" s="55"/>
      <c r="J149" s="55"/>
      <c r="K149" s="55"/>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39"/>
      <c r="GM149" s="39"/>
      <c r="GN149" s="39"/>
      <c r="GO149" s="39"/>
      <c r="GP149" s="39"/>
      <c r="GQ149" s="39"/>
      <c r="GR149" s="39"/>
      <c r="GS149" s="39"/>
      <c r="GT149" s="39"/>
      <c r="GU149" s="39"/>
      <c r="GV149" s="39"/>
      <c r="GW149" s="39"/>
      <c r="GX149" s="39"/>
      <c r="GY149" s="39"/>
      <c r="GZ149" s="39"/>
      <c r="HA149" s="39"/>
      <c r="HB149" s="39"/>
      <c r="HC149" s="39"/>
      <c r="HD149" s="39"/>
      <c r="HE149" s="39"/>
      <c r="HF149" s="39"/>
      <c r="HG149" s="39"/>
      <c r="HH149" s="39"/>
      <c r="HI149" s="39"/>
      <c r="HJ149" s="39"/>
      <c r="HK149" s="39"/>
      <c r="HL149" s="39"/>
      <c r="HM149" s="39"/>
      <c r="HN149" s="39"/>
      <c r="HO149" s="39"/>
      <c r="HP149" s="39"/>
      <c r="HQ149" s="39"/>
      <c r="HR149" s="39"/>
      <c r="HS149" s="39"/>
      <c r="HT149" s="39"/>
      <c r="HU149" s="39"/>
      <c r="HV149" s="39"/>
      <c r="HW149" s="39"/>
      <c r="HX149" s="39"/>
      <c r="HY149" s="39"/>
      <c r="HZ149" s="39"/>
      <c r="IA149" s="39"/>
      <c r="IB149" s="39"/>
      <c r="IC149" s="39"/>
      <c r="ID149" s="39"/>
      <c r="IE149" s="39"/>
      <c r="IF149" s="39"/>
      <c r="IG149" s="39"/>
      <c r="IH149" s="39"/>
      <c r="II149" s="39"/>
      <c r="IJ149" s="39"/>
      <c r="IK149" s="39"/>
      <c r="IL149" s="39"/>
      <c r="IM149" s="39"/>
      <c r="IN149" s="39"/>
    </row>
    <row r="150" spans="1:248" s="56" customFormat="1">
      <c r="A150" s="59"/>
      <c r="B150" s="60" t="s">
        <v>352</v>
      </c>
      <c r="C150" s="105"/>
      <c r="D150" s="54">
        <v>799000</v>
      </c>
      <c r="E150" s="54">
        <v>785000</v>
      </c>
      <c r="F150" s="54">
        <v>422340</v>
      </c>
      <c r="G150" s="82">
        <v>175850</v>
      </c>
      <c r="H150" s="82">
        <v>175850</v>
      </c>
      <c r="I150" s="55"/>
      <c r="J150" s="55"/>
      <c r="K150" s="55"/>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c r="CK150" s="39"/>
      <c r="CL150" s="39"/>
      <c r="CM150" s="39"/>
      <c r="CN150" s="39"/>
      <c r="CO150" s="39"/>
      <c r="CP150" s="39"/>
      <c r="CQ150" s="39"/>
      <c r="CR150" s="39"/>
      <c r="CS150" s="39"/>
      <c r="CT150" s="39"/>
      <c r="CU150" s="39"/>
      <c r="CV150" s="39"/>
      <c r="CW150" s="39"/>
      <c r="CX150" s="39"/>
      <c r="CY150" s="39"/>
      <c r="CZ150" s="39"/>
      <c r="DA150" s="39"/>
      <c r="DB150" s="39"/>
      <c r="DC150" s="39"/>
      <c r="DD150" s="39"/>
      <c r="DE150" s="39"/>
      <c r="DF150" s="39"/>
      <c r="DG150" s="39"/>
      <c r="DH150" s="39"/>
      <c r="DI150" s="39"/>
      <c r="DJ150" s="39"/>
      <c r="DK150" s="39"/>
      <c r="DL150" s="39"/>
      <c r="DM150" s="39"/>
      <c r="DN150" s="39"/>
      <c r="DO150" s="39"/>
      <c r="DP150" s="39"/>
      <c r="DQ150" s="39"/>
      <c r="DR150" s="39"/>
      <c r="DS150" s="39"/>
      <c r="DT150" s="39"/>
      <c r="DU150" s="39"/>
      <c r="DV150" s="39"/>
      <c r="DW150" s="39"/>
      <c r="DX150" s="39"/>
      <c r="DY150" s="39"/>
      <c r="DZ150" s="39"/>
      <c r="EA150" s="39"/>
      <c r="EB150" s="39"/>
      <c r="EC150" s="39"/>
      <c r="ED150" s="39"/>
      <c r="EE150" s="39"/>
      <c r="EF150" s="39"/>
      <c r="EG150" s="39"/>
      <c r="EH150" s="39"/>
      <c r="EI150" s="39"/>
      <c r="EJ150" s="39"/>
      <c r="EK150" s="39"/>
      <c r="EL150" s="39"/>
      <c r="EM150" s="39"/>
      <c r="EN150" s="39"/>
      <c r="EO150" s="39"/>
      <c r="EP150" s="39"/>
      <c r="EQ150" s="39"/>
      <c r="ER150" s="39"/>
      <c r="ES150" s="39"/>
      <c r="ET150" s="39"/>
      <c r="EU150" s="39"/>
      <c r="EV150" s="39"/>
      <c r="EW150" s="39"/>
      <c r="EX150" s="39"/>
      <c r="EY150" s="39"/>
      <c r="EZ150" s="39"/>
      <c r="FA150" s="39"/>
      <c r="FB150" s="39"/>
      <c r="FC150" s="39"/>
      <c r="FD150" s="39"/>
      <c r="FE150" s="39"/>
      <c r="FF150" s="39"/>
      <c r="FG150" s="39"/>
      <c r="FH150" s="39"/>
      <c r="FI150" s="39"/>
      <c r="FJ150" s="39"/>
      <c r="FK150" s="39"/>
      <c r="FL150" s="39"/>
      <c r="FM150" s="39"/>
      <c r="FN150" s="39"/>
      <c r="FO150" s="39"/>
      <c r="FP150" s="39"/>
      <c r="FQ150" s="39"/>
      <c r="FR150" s="39"/>
      <c r="FS150" s="39"/>
      <c r="FT150" s="39"/>
      <c r="FU150" s="39"/>
      <c r="FV150" s="39"/>
      <c r="FW150" s="39"/>
      <c r="FX150" s="39"/>
      <c r="FY150" s="39"/>
      <c r="FZ150" s="39"/>
      <c r="GA150" s="39"/>
      <c r="GB150" s="39"/>
      <c r="GC150" s="39"/>
      <c r="GD150" s="39"/>
      <c r="GE150" s="39"/>
      <c r="GF150" s="39"/>
      <c r="GG150" s="39"/>
      <c r="GH150" s="39"/>
      <c r="GI150" s="39"/>
      <c r="GJ150" s="39"/>
      <c r="GK150" s="39"/>
      <c r="GL150" s="39"/>
      <c r="GM150" s="39"/>
      <c r="GN150" s="39"/>
      <c r="GO150" s="39"/>
      <c r="GP150" s="39"/>
      <c r="GQ150" s="39"/>
      <c r="GR150" s="39"/>
      <c r="GS150" s="39"/>
      <c r="GT150" s="39"/>
      <c r="GU150" s="39"/>
      <c r="GV150" s="39"/>
      <c r="GW150" s="39"/>
      <c r="GX150" s="39"/>
      <c r="GY150" s="39"/>
      <c r="GZ150" s="39"/>
      <c r="HA150" s="39"/>
      <c r="HB150" s="39"/>
      <c r="HC150" s="39"/>
      <c r="HD150" s="39"/>
      <c r="HE150" s="39"/>
      <c r="HF150" s="39"/>
      <c r="HG150" s="39"/>
      <c r="HH150" s="39"/>
      <c r="HI150" s="39"/>
      <c r="HJ150" s="39"/>
      <c r="HK150" s="39"/>
      <c r="HL150" s="39"/>
      <c r="HM150" s="39"/>
      <c r="HN150" s="39"/>
      <c r="HO150" s="39"/>
      <c r="HP150" s="39"/>
      <c r="HQ150" s="39"/>
      <c r="HR150" s="39"/>
      <c r="HS150" s="39"/>
      <c r="HT150" s="39"/>
      <c r="HU150" s="39"/>
      <c r="HV150" s="39"/>
      <c r="HW150" s="39"/>
      <c r="HX150" s="39"/>
      <c r="HY150" s="39"/>
      <c r="HZ150" s="39"/>
      <c r="IA150" s="39"/>
      <c r="IB150" s="39"/>
      <c r="IC150" s="39"/>
      <c r="ID150" s="39"/>
      <c r="IE150" s="39"/>
      <c r="IF150" s="39"/>
      <c r="IG150" s="39"/>
      <c r="IH150" s="39"/>
      <c r="II150" s="39"/>
      <c r="IJ150" s="39"/>
      <c r="IK150" s="39"/>
      <c r="IL150" s="39"/>
      <c r="IM150" s="39"/>
      <c r="IN150" s="39"/>
    </row>
    <row r="151" spans="1:248" s="56" customFormat="1" ht="60">
      <c r="A151" s="59"/>
      <c r="B151" s="60" t="s">
        <v>354</v>
      </c>
      <c r="C151" s="105"/>
      <c r="D151" s="54"/>
      <c r="E151" s="54"/>
      <c r="F151" s="54"/>
      <c r="G151" s="82"/>
      <c r="H151" s="82"/>
      <c r="I151" s="55"/>
      <c r="J151" s="55"/>
      <c r="K151" s="55"/>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c r="CN151" s="39"/>
      <c r="CO151" s="39"/>
      <c r="CP151" s="39"/>
      <c r="CQ151" s="39"/>
      <c r="CR151" s="39"/>
      <c r="CS151" s="39"/>
      <c r="CT151" s="39"/>
      <c r="CU151" s="39"/>
      <c r="CV151" s="39"/>
      <c r="CW151" s="39"/>
      <c r="CX151" s="39"/>
      <c r="CY151" s="39"/>
      <c r="CZ151" s="39"/>
      <c r="DA151" s="39"/>
      <c r="DB151" s="39"/>
      <c r="DC151" s="39"/>
      <c r="DD151" s="39"/>
      <c r="DE151" s="39"/>
      <c r="DF151" s="39"/>
      <c r="DG151" s="39"/>
      <c r="DH151" s="39"/>
      <c r="DI151" s="39"/>
      <c r="DJ151" s="39"/>
      <c r="DK151" s="39"/>
      <c r="DL151" s="39"/>
      <c r="DM151" s="39"/>
      <c r="DN151" s="39"/>
      <c r="DO151" s="39"/>
      <c r="DP151" s="39"/>
      <c r="DQ151" s="39"/>
      <c r="DR151" s="39"/>
      <c r="DS151" s="39"/>
      <c r="DT151" s="39"/>
      <c r="DU151" s="39"/>
      <c r="DV151" s="39"/>
      <c r="DW151" s="39"/>
      <c r="DX151" s="39"/>
      <c r="DY151" s="39"/>
      <c r="DZ151" s="39"/>
      <c r="EA151" s="39"/>
      <c r="EB151" s="39"/>
      <c r="EC151" s="39"/>
      <c r="ED151" s="39"/>
      <c r="EE151" s="39"/>
      <c r="EF151" s="39"/>
      <c r="EG151" s="39"/>
      <c r="EH151" s="39"/>
      <c r="EI151" s="39"/>
      <c r="EJ151" s="39"/>
      <c r="EK151" s="39"/>
      <c r="EL151" s="39"/>
      <c r="EM151" s="39"/>
      <c r="EN151" s="39"/>
      <c r="EO151" s="39"/>
      <c r="EP151" s="39"/>
      <c r="EQ151" s="39"/>
      <c r="ER151" s="39"/>
      <c r="ES151" s="39"/>
      <c r="ET151" s="39"/>
      <c r="EU151" s="39"/>
      <c r="EV151" s="39"/>
      <c r="EW151" s="39"/>
      <c r="EX151" s="39"/>
      <c r="EY151" s="39"/>
      <c r="EZ151" s="39"/>
      <c r="FA151" s="39"/>
      <c r="FB151" s="39"/>
      <c r="FC151" s="39"/>
      <c r="FD151" s="39"/>
      <c r="FE151" s="39"/>
      <c r="FF151" s="39"/>
      <c r="FG151" s="39"/>
      <c r="FH151" s="39"/>
      <c r="FI151" s="39"/>
      <c r="FJ151" s="39"/>
      <c r="FK151" s="39"/>
      <c r="FL151" s="39"/>
      <c r="FM151" s="39"/>
      <c r="FN151" s="39"/>
      <c r="FO151" s="39"/>
      <c r="FP151" s="39"/>
      <c r="FQ151" s="39"/>
      <c r="FR151" s="39"/>
      <c r="FS151" s="39"/>
      <c r="FT151" s="39"/>
      <c r="FU151" s="39"/>
      <c r="FV151" s="39"/>
      <c r="FW151" s="39"/>
      <c r="FX151" s="39"/>
      <c r="FY151" s="39"/>
      <c r="FZ151" s="39"/>
      <c r="GA151" s="39"/>
      <c r="GB151" s="39"/>
      <c r="GC151" s="39"/>
      <c r="GD151" s="39"/>
      <c r="GE151" s="39"/>
      <c r="GF151" s="39"/>
      <c r="GG151" s="39"/>
      <c r="GH151" s="39"/>
      <c r="GI151" s="39"/>
      <c r="GJ151" s="39"/>
      <c r="GK151" s="39"/>
      <c r="GL151" s="39"/>
      <c r="GM151" s="39"/>
      <c r="GN151" s="39"/>
      <c r="GO151" s="39"/>
      <c r="GP151" s="39"/>
      <c r="GQ151" s="39"/>
      <c r="GR151" s="39"/>
      <c r="GS151" s="39"/>
      <c r="GT151" s="39"/>
      <c r="GU151" s="39"/>
      <c r="GV151" s="39"/>
      <c r="GW151" s="39"/>
      <c r="GX151" s="39"/>
      <c r="GY151" s="39"/>
      <c r="GZ151" s="39"/>
      <c r="HA151" s="39"/>
      <c r="HB151" s="39"/>
      <c r="HC151" s="39"/>
      <c r="HD151" s="39"/>
      <c r="HE151" s="39"/>
      <c r="HF151" s="39"/>
      <c r="HG151" s="39"/>
      <c r="HH151" s="39"/>
      <c r="HI151" s="39"/>
      <c r="HJ151" s="39"/>
      <c r="HK151" s="39"/>
      <c r="HL151" s="39"/>
      <c r="HM151" s="39"/>
      <c r="HN151" s="39"/>
      <c r="HO151" s="39"/>
      <c r="HP151" s="39"/>
      <c r="HQ151" s="39"/>
      <c r="HR151" s="39"/>
      <c r="HS151" s="39"/>
      <c r="HT151" s="39"/>
      <c r="HU151" s="39"/>
      <c r="HV151" s="39"/>
      <c r="HW151" s="39"/>
      <c r="HX151" s="39"/>
      <c r="HY151" s="39"/>
      <c r="HZ151" s="39"/>
      <c r="IA151" s="39"/>
      <c r="IB151" s="39"/>
      <c r="IC151" s="39"/>
      <c r="ID151" s="39"/>
      <c r="IE151" s="39"/>
      <c r="IF151" s="39"/>
      <c r="IG151" s="39"/>
      <c r="IH151" s="39"/>
      <c r="II151" s="39"/>
      <c r="IJ151" s="39"/>
      <c r="IK151" s="39"/>
      <c r="IL151" s="39"/>
      <c r="IM151" s="39"/>
      <c r="IN151" s="39"/>
    </row>
    <row r="152" spans="1:248" s="56" customFormat="1" ht="30">
      <c r="A152" s="59"/>
      <c r="B152" s="74" t="s">
        <v>380</v>
      </c>
      <c r="C152" s="105">
        <f t="shared" ref="C152:H152" si="57">C153+C154</f>
        <v>0</v>
      </c>
      <c r="D152" s="105">
        <f t="shared" si="57"/>
        <v>116000</v>
      </c>
      <c r="E152" s="105">
        <f t="shared" si="57"/>
        <v>344000</v>
      </c>
      <c r="F152" s="105">
        <f t="shared" si="57"/>
        <v>256470</v>
      </c>
      <c r="G152" s="105">
        <f t="shared" si="57"/>
        <v>22810</v>
      </c>
      <c r="H152" s="105">
        <f t="shared" si="57"/>
        <v>22810</v>
      </c>
      <c r="I152" s="55"/>
      <c r="J152" s="55"/>
      <c r="K152" s="55"/>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c r="CN152" s="39"/>
      <c r="CO152" s="39"/>
      <c r="CP152" s="39"/>
      <c r="CQ152" s="39"/>
      <c r="CR152" s="39"/>
      <c r="CS152" s="39"/>
      <c r="CT152" s="39"/>
      <c r="CU152" s="39"/>
      <c r="CV152" s="39"/>
      <c r="CW152" s="39"/>
      <c r="CX152" s="39"/>
      <c r="CY152" s="39"/>
      <c r="CZ152" s="39"/>
      <c r="DA152" s="39"/>
      <c r="DB152" s="39"/>
      <c r="DC152" s="39"/>
      <c r="DD152" s="39"/>
      <c r="DE152" s="39"/>
      <c r="DF152" s="39"/>
      <c r="DG152" s="39"/>
      <c r="DH152" s="39"/>
      <c r="DI152" s="39"/>
      <c r="DJ152" s="39"/>
      <c r="DK152" s="39"/>
      <c r="DL152" s="39"/>
      <c r="DM152" s="39"/>
      <c r="DN152" s="39"/>
      <c r="DO152" s="39"/>
      <c r="DP152" s="39"/>
      <c r="DQ152" s="39"/>
      <c r="DR152" s="39"/>
      <c r="DS152" s="39"/>
      <c r="DT152" s="39"/>
      <c r="DU152" s="39"/>
      <c r="DV152" s="39"/>
      <c r="DW152" s="39"/>
      <c r="DX152" s="39"/>
      <c r="DY152" s="39"/>
      <c r="DZ152" s="39"/>
      <c r="EA152" s="39"/>
      <c r="EB152" s="39"/>
      <c r="EC152" s="39"/>
      <c r="ED152" s="39"/>
      <c r="EE152" s="39"/>
      <c r="EF152" s="39"/>
      <c r="EG152" s="39"/>
      <c r="EH152" s="39"/>
      <c r="EI152" s="39"/>
      <c r="EJ152" s="39"/>
      <c r="EK152" s="39"/>
      <c r="EL152" s="39"/>
      <c r="EM152" s="39"/>
      <c r="EN152" s="39"/>
      <c r="EO152" s="39"/>
      <c r="EP152" s="39"/>
      <c r="EQ152" s="39"/>
      <c r="ER152" s="39"/>
      <c r="ES152" s="39"/>
      <c r="ET152" s="39"/>
      <c r="EU152" s="39"/>
      <c r="EV152" s="39"/>
      <c r="EW152" s="39"/>
      <c r="EX152" s="39"/>
      <c r="EY152" s="39"/>
      <c r="EZ152" s="39"/>
      <c r="FA152" s="39"/>
      <c r="FB152" s="39"/>
      <c r="FC152" s="39"/>
      <c r="FD152" s="39"/>
      <c r="FE152" s="39"/>
      <c r="FF152" s="39"/>
      <c r="FG152" s="39"/>
      <c r="FH152" s="39"/>
      <c r="FI152" s="39"/>
      <c r="FJ152" s="39"/>
      <c r="FK152" s="39"/>
      <c r="FL152" s="39"/>
      <c r="FM152" s="39"/>
      <c r="FN152" s="39"/>
      <c r="FO152" s="39"/>
      <c r="FP152" s="39"/>
      <c r="FQ152" s="39"/>
      <c r="FR152" s="39"/>
      <c r="FS152" s="39"/>
      <c r="FT152" s="39"/>
      <c r="FU152" s="39"/>
      <c r="FV152" s="39"/>
      <c r="FW152" s="39"/>
      <c r="FX152" s="39"/>
      <c r="FY152" s="39"/>
      <c r="FZ152" s="39"/>
      <c r="GA152" s="39"/>
      <c r="GB152" s="39"/>
      <c r="GC152" s="39"/>
      <c r="GD152" s="39"/>
      <c r="GE152" s="39"/>
      <c r="GF152" s="39"/>
      <c r="GG152" s="39"/>
      <c r="GH152" s="39"/>
      <c r="GI152" s="39"/>
      <c r="GJ152" s="39"/>
      <c r="GK152" s="39"/>
      <c r="GL152" s="39"/>
      <c r="GM152" s="39"/>
      <c r="GN152" s="39"/>
      <c r="GO152" s="39"/>
      <c r="GP152" s="39"/>
      <c r="GQ152" s="39"/>
      <c r="GR152" s="39"/>
      <c r="GS152" s="39"/>
      <c r="GT152" s="39"/>
      <c r="GU152" s="39"/>
      <c r="GV152" s="39"/>
      <c r="GW152" s="39"/>
      <c r="GX152" s="39"/>
      <c r="GY152" s="39"/>
      <c r="GZ152" s="39"/>
      <c r="HA152" s="39"/>
      <c r="HB152" s="39"/>
      <c r="HC152" s="39"/>
      <c r="HD152" s="39"/>
      <c r="HE152" s="39"/>
      <c r="HF152" s="39"/>
      <c r="HG152" s="39"/>
      <c r="HH152" s="39"/>
      <c r="HI152" s="39"/>
      <c r="HJ152" s="39"/>
      <c r="HK152" s="39"/>
      <c r="HL152" s="39"/>
      <c r="HM152" s="39"/>
      <c r="HN152" s="39"/>
      <c r="HO152" s="39"/>
      <c r="HP152" s="39"/>
      <c r="HQ152" s="39"/>
      <c r="HR152" s="39"/>
      <c r="HS152" s="39"/>
      <c r="HT152" s="39"/>
      <c r="HU152" s="39"/>
      <c r="HV152" s="39"/>
      <c r="HW152" s="39"/>
      <c r="HX152" s="39"/>
      <c r="HY152" s="39"/>
      <c r="HZ152" s="39"/>
      <c r="IA152" s="39"/>
      <c r="IB152" s="39"/>
      <c r="IC152" s="39"/>
      <c r="ID152" s="39"/>
      <c r="IE152" s="39"/>
      <c r="IF152" s="39"/>
      <c r="IG152" s="39"/>
      <c r="IH152" s="39"/>
      <c r="II152" s="39"/>
      <c r="IJ152" s="39"/>
      <c r="IK152" s="39"/>
      <c r="IL152" s="39"/>
      <c r="IM152" s="39"/>
      <c r="IN152" s="39"/>
    </row>
    <row r="153" spans="1:248" s="56" customFormat="1" ht="16.5" customHeight="1">
      <c r="A153" s="59"/>
      <c r="B153" s="74" t="s">
        <v>352</v>
      </c>
      <c r="C153" s="105"/>
      <c r="D153" s="54">
        <v>116000</v>
      </c>
      <c r="E153" s="54">
        <v>344000</v>
      </c>
      <c r="F153" s="54">
        <v>256470</v>
      </c>
      <c r="G153" s="82">
        <v>22810</v>
      </c>
      <c r="H153" s="82">
        <v>22810</v>
      </c>
      <c r="I153" s="55"/>
      <c r="J153" s="55"/>
      <c r="K153" s="55"/>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c r="CK153" s="39"/>
      <c r="CL153" s="39"/>
      <c r="CM153" s="39"/>
      <c r="CN153" s="39"/>
      <c r="CO153" s="39"/>
      <c r="CP153" s="39"/>
      <c r="CQ153" s="39"/>
      <c r="CR153" s="39"/>
      <c r="CS153" s="39"/>
      <c r="CT153" s="39"/>
      <c r="CU153" s="39"/>
      <c r="CV153" s="39"/>
      <c r="CW153" s="39"/>
      <c r="CX153" s="39"/>
      <c r="CY153" s="39"/>
      <c r="CZ153" s="39"/>
      <c r="DA153" s="39"/>
      <c r="DB153" s="39"/>
      <c r="DC153" s="39"/>
      <c r="DD153" s="39"/>
      <c r="DE153" s="39"/>
      <c r="DF153" s="39"/>
      <c r="DG153" s="39"/>
      <c r="DH153" s="39"/>
      <c r="DI153" s="39"/>
      <c r="DJ153" s="39"/>
      <c r="DK153" s="39"/>
      <c r="DL153" s="39"/>
      <c r="DM153" s="39"/>
      <c r="DN153" s="39"/>
      <c r="DO153" s="39"/>
      <c r="DP153" s="39"/>
      <c r="DQ153" s="39"/>
      <c r="DR153" s="39"/>
      <c r="DS153" s="39"/>
      <c r="DT153" s="39"/>
      <c r="DU153" s="39"/>
      <c r="DV153" s="39"/>
      <c r="DW153" s="39"/>
      <c r="DX153" s="39"/>
      <c r="DY153" s="39"/>
      <c r="DZ153" s="39"/>
      <c r="EA153" s="39"/>
      <c r="EB153" s="39"/>
      <c r="EC153" s="39"/>
      <c r="ED153" s="39"/>
      <c r="EE153" s="39"/>
      <c r="EF153" s="39"/>
      <c r="EG153" s="39"/>
      <c r="EH153" s="39"/>
      <c r="EI153" s="39"/>
      <c r="EJ153" s="39"/>
      <c r="EK153" s="39"/>
      <c r="EL153" s="39"/>
      <c r="EM153" s="39"/>
      <c r="EN153" s="39"/>
      <c r="EO153" s="39"/>
      <c r="EP153" s="39"/>
      <c r="EQ153" s="39"/>
      <c r="ER153" s="39"/>
      <c r="ES153" s="39"/>
      <c r="ET153" s="39"/>
      <c r="EU153" s="39"/>
      <c r="EV153" s="39"/>
      <c r="EW153" s="39"/>
      <c r="EX153" s="39"/>
      <c r="EY153" s="39"/>
      <c r="EZ153" s="39"/>
      <c r="FA153" s="39"/>
      <c r="FB153" s="39"/>
      <c r="FC153" s="39"/>
      <c r="FD153" s="39"/>
      <c r="FE153" s="39"/>
      <c r="FF153" s="39"/>
      <c r="FG153" s="39"/>
      <c r="FH153" s="39"/>
      <c r="FI153" s="39"/>
      <c r="FJ153" s="39"/>
      <c r="FK153" s="39"/>
      <c r="FL153" s="39"/>
      <c r="FM153" s="39"/>
      <c r="FN153" s="39"/>
      <c r="FO153" s="39"/>
      <c r="FP153" s="39"/>
      <c r="FQ153" s="39"/>
      <c r="FR153" s="39"/>
      <c r="FS153" s="39"/>
      <c r="FT153" s="39"/>
      <c r="FU153" s="39"/>
      <c r="FV153" s="39"/>
      <c r="FW153" s="39"/>
      <c r="FX153" s="39"/>
      <c r="FY153" s="39"/>
      <c r="FZ153" s="39"/>
      <c r="GA153" s="39"/>
      <c r="GB153" s="39"/>
      <c r="GC153" s="39"/>
      <c r="GD153" s="39"/>
      <c r="GE153" s="39"/>
      <c r="GF153" s="39"/>
      <c r="GG153" s="39"/>
      <c r="GH153" s="39"/>
      <c r="GI153" s="39"/>
      <c r="GJ153" s="39"/>
      <c r="GK153" s="39"/>
      <c r="GL153" s="39"/>
      <c r="GM153" s="39"/>
      <c r="GN153" s="39"/>
      <c r="GO153" s="39"/>
      <c r="GP153" s="39"/>
      <c r="GQ153" s="39"/>
      <c r="GR153" s="39"/>
      <c r="GS153" s="39"/>
      <c r="GT153" s="39"/>
      <c r="GU153" s="39"/>
      <c r="GV153" s="39"/>
      <c r="GW153" s="39"/>
      <c r="GX153" s="39"/>
      <c r="GY153" s="39"/>
      <c r="GZ153" s="39"/>
      <c r="HA153" s="39"/>
      <c r="HB153" s="39"/>
      <c r="HC153" s="39"/>
      <c r="HD153" s="39"/>
      <c r="HE153" s="39"/>
      <c r="HF153" s="39"/>
      <c r="HG153" s="39"/>
      <c r="HH153" s="39"/>
      <c r="HI153" s="39"/>
      <c r="HJ153" s="39"/>
      <c r="HK153" s="39"/>
      <c r="HL153" s="39"/>
      <c r="HM153" s="39"/>
      <c r="HN153" s="39"/>
      <c r="HO153" s="39"/>
      <c r="HP153" s="39"/>
      <c r="HQ153" s="39"/>
      <c r="HR153" s="39"/>
      <c r="HS153" s="39"/>
      <c r="HT153" s="39"/>
      <c r="HU153" s="39"/>
      <c r="HV153" s="39"/>
      <c r="HW153" s="39"/>
      <c r="HX153" s="39"/>
      <c r="HY153" s="39"/>
      <c r="HZ153" s="39"/>
      <c r="IA153" s="39"/>
      <c r="IB153" s="39"/>
      <c r="IC153" s="39"/>
      <c r="ID153" s="39"/>
      <c r="IE153" s="39"/>
      <c r="IF153" s="39"/>
      <c r="IG153" s="39"/>
      <c r="IH153" s="39"/>
      <c r="II153" s="39"/>
      <c r="IJ153" s="39"/>
      <c r="IK153" s="39"/>
      <c r="IL153" s="39"/>
      <c r="IM153" s="39"/>
      <c r="IN153" s="39"/>
    </row>
    <row r="154" spans="1:248" s="56" customFormat="1" ht="60">
      <c r="A154" s="59"/>
      <c r="B154" s="74" t="s">
        <v>354</v>
      </c>
      <c r="C154" s="105"/>
      <c r="D154" s="54"/>
      <c r="E154" s="54"/>
      <c r="F154" s="54"/>
      <c r="G154" s="82"/>
      <c r="H154" s="82"/>
      <c r="I154" s="55"/>
      <c r="J154" s="55"/>
      <c r="K154" s="55"/>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c r="CK154" s="39"/>
      <c r="CL154" s="39"/>
      <c r="CM154" s="39"/>
      <c r="CN154" s="39"/>
      <c r="CO154" s="39"/>
      <c r="CP154" s="39"/>
      <c r="CQ154" s="39"/>
      <c r="CR154" s="39"/>
      <c r="CS154" s="39"/>
      <c r="CT154" s="39"/>
      <c r="CU154" s="39"/>
      <c r="CV154" s="39"/>
      <c r="CW154" s="39"/>
      <c r="CX154" s="39"/>
      <c r="CY154" s="39"/>
      <c r="CZ154" s="39"/>
      <c r="DA154" s="39"/>
      <c r="DB154" s="39"/>
      <c r="DC154" s="39"/>
      <c r="DD154" s="39"/>
      <c r="DE154" s="39"/>
      <c r="DF154" s="39"/>
      <c r="DG154" s="39"/>
      <c r="DH154" s="39"/>
      <c r="DI154" s="39"/>
      <c r="DJ154" s="39"/>
      <c r="DK154" s="39"/>
      <c r="DL154" s="39"/>
      <c r="DM154" s="39"/>
      <c r="DN154" s="39"/>
      <c r="DO154" s="39"/>
      <c r="DP154" s="39"/>
      <c r="DQ154" s="39"/>
      <c r="DR154" s="39"/>
      <c r="DS154" s="39"/>
      <c r="DT154" s="39"/>
      <c r="DU154" s="39"/>
      <c r="DV154" s="39"/>
      <c r="DW154" s="39"/>
      <c r="DX154" s="39"/>
      <c r="DY154" s="39"/>
      <c r="DZ154" s="39"/>
      <c r="EA154" s="39"/>
      <c r="EB154" s="39"/>
      <c r="EC154" s="39"/>
      <c r="ED154" s="39"/>
      <c r="EE154" s="39"/>
      <c r="EF154" s="39"/>
      <c r="EG154" s="39"/>
      <c r="EH154" s="39"/>
      <c r="EI154" s="39"/>
      <c r="EJ154" s="39"/>
      <c r="EK154" s="39"/>
      <c r="EL154" s="39"/>
      <c r="EM154" s="39"/>
      <c r="EN154" s="39"/>
      <c r="EO154" s="39"/>
      <c r="EP154" s="39"/>
      <c r="EQ154" s="39"/>
      <c r="ER154" s="39"/>
      <c r="ES154" s="39"/>
      <c r="ET154" s="39"/>
      <c r="EU154" s="39"/>
      <c r="EV154" s="39"/>
      <c r="EW154" s="39"/>
      <c r="EX154" s="39"/>
      <c r="EY154" s="39"/>
      <c r="EZ154" s="39"/>
      <c r="FA154" s="39"/>
      <c r="FB154" s="39"/>
      <c r="FC154" s="39"/>
      <c r="FD154" s="39"/>
      <c r="FE154" s="39"/>
      <c r="FF154" s="39"/>
      <c r="FG154" s="39"/>
      <c r="FH154" s="39"/>
      <c r="FI154" s="39"/>
      <c r="FJ154" s="39"/>
      <c r="FK154" s="39"/>
      <c r="FL154" s="39"/>
      <c r="FM154" s="39"/>
      <c r="FN154" s="39"/>
      <c r="FO154" s="39"/>
      <c r="FP154" s="39"/>
      <c r="FQ154" s="39"/>
      <c r="FR154" s="39"/>
      <c r="FS154" s="39"/>
      <c r="FT154" s="39"/>
      <c r="FU154" s="39"/>
      <c r="FV154" s="39"/>
      <c r="FW154" s="39"/>
      <c r="FX154" s="39"/>
      <c r="FY154" s="39"/>
      <c r="FZ154" s="39"/>
      <c r="GA154" s="39"/>
      <c r="GB154" s="39"/>
      <c r="GC154" s="39"/>
      <c r="GD154" s="39"/>
      <c r="GE154" s="39"/>
      <c r="GF154" s="39"/>
      <c r="GG154" s="39"/>
      <c r="GH154" s="39"/>
      <c r="GI154" s="39"/>
      <c r="GJ154" s="39"/>
      <c r="GK154" s="39"/>
      <c r="GL154" s="39"/>
      <c r="GM154" s="39"/>
      <c r="GN154" s="39"/>
      <c r="GO154" s="39"/>
      <c r="GP154" s="39"/>
      <c r="GQ154" s="39"/>
      <c r="GR154" s="39"/>
      <c r="GS154" s="39"/>
      <c r="GT154" s="39"/>
      <c r="GU154" s="39"/>
      <c r="GV154" s="39"/>
      <c r="GW154" s="39"/>
      <c r="GX154" s="39"/>
      <c r="GY154" s="39"/>
      <c r="GZ154" s="39"/>
      <c r="HA154" s="39"/>
      <c r="HB154" s="39"/>
      <c r="HC154" s="39"/>
      <c r="HD154" s="39"/>
      <c r="HE154" s="39"/>
      <c r="HF154" s="39"/>
      <c r="HG154" s="39"/>
      <c r="HH154" s="39"/>
      <c r="HI154" s="39"/>
      <c r="HJ154" s="39"/>
      <c r="HK154" s="39"/>
      <c r="HL154" s="39"/>
      <c r="HM154" s="39"/>
      <c r="HN154" s="39"/>
      <c r="HO154" s="39"/>
      <c r="HP154" s="39"/>
      <c r="HQ154" s="39"/>
      <c r="HR154" s="39"/>
      <c r="HS154" s="39"/>
      <c r="HT154" s="39"/>
      <c r="HU154" s="39"/>
      <c r="HV154" s="39"/>
      <c r="HW154" s="39"/>
      <c r="HX154" s="39"/>
      <c r="HY154" s="39"/>
      <c r="HZ154" s="39"/>
      <c r="IA154" s="39"/>
      <c r="IB154" s="39"/>
      <c r="IC154" s="39"/>
      <c r="ID154" s="39"/>
      <c r="IE154" s="39"/>
      <c r="IF154" s="39"/>
      <c r="IG154" s="39"/>
      <c r="IH154" s="39"/>
      <c r="II154" s="39"/>
      <c r="IJ154" s="39"/>
      <c r="IK154" s="39"/>
      <c r="IL154" s="39"/>
      <c r="IM154" s="39"/>
      <c r="IN154" s="39"/>
    </row>
    <row r="155" spans="1:248" s="56" customFormat="1">
      <c r="A155" s="59"/>
      <c r="B155" s="60" t="s">
        <v>381</v>
      </c>
      <c r="C155" s="105">
        <f t="shared" ref="C155:H155" si="58">C156+C157</f>
        <v>0</v>
      </c>
      <c r="D155" s="105">
        <f t="shared" si="58"/>
        <v>120000</v>
      </c>
      <c r="E155" s="105">
        <f t="shared" si="58"/>
        <v>173000</v>
      </c>
      <c r="F155" s="105">
        <f t="shared" si="58"/>
        <v>98110</v>
      </c>
      <c r="G155" s="105">
        <f t="shared" si="58"/>
        <v>21410</v>
      </c>
      <c r="H155" s="105">
        <f t="shared" si="58"/>
        <v>21410</v>
      </c>
      <c r="I155" s="55"/>
      <c r="J155" s="55"/>
      <c r="K155" s="55"/>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c r="CF155" s="39"/>
      <c r="CG155" s="39"/>
      <c r="CH155" s="39"/>
      <c r="CI155" s="39"/>
      <c r="CJ155" s="39"/>
      <c r="CK155" s="39"/>
      <c r="CL155" s="39"/>
      <c r="CM155" s="39"/>
      <c r="CN155" s="39"/>
      <c r="CO155" s="39"/>
      <c r="CP155" s="39"/>
      <c r="CQ155" s="39"/>
      <c r="CR155" s="39"/>
      <c r="CS155" s="39"/>
      <c r="CT155" s="39"/>
      <c r="CU155" s="39"/>
      <c r="CV155" s="39"/>
      <c r="CW155" s="39"/>
      <c r="CX155" s="39"/>
      <c r="CY155" s="39"/>
      <c r="CZ155" s="39"/>
      <c r="DA155" s="39"/>
      <c r="DB155" s="39"/>
      <c r="DC155" s="39"/>
      <c r="DD155" s="39"/>
      <c r="DE155" s="39"/>
      <c r="DF155" s="39"/>
      <c r="DG155" s="39"/>
      <c r="DH155" s="39"/>
      <c r="DI155" s="39"/>
      <c r="DJ155" s="39"/>
      <c r="DK155" s="39"/>
      <c r="DL155" s="39"/>
      <c r="DM155" s="39"/>
      <c r="DN155" s="39"/>
      <c r="DO155" s="39"/>
      <c r="DP155" s="39"/>
      <c r="DQ155" s="39"/>
      <c r="DR155" s="39"/>
      <c r="DS155" s="39"/>
      <c r="DT155" s="39"/>
      <c r="DU155" s="39"/>
      <c r="DV155" s="39"/>
      <c r="DW155" s="39"/>
      <c r="DX155" s="39"/>
      <c r="DY155" s="39"/>
      <c r="DZ155" s="39"/>
      <c r="EA155" s="39"/>
      <c r="EB155" s="39"/>
      <c r="EC155" s="39"/>
      <c r="ED155" s="39"/>
      <c r="EE155" s="39"/>
      <c r="EF155" s="39"/>
      <c r="EG155" s="39"/>
      <c r="EH155" s="39"/>
      <c r="EI155" s="39"/>
      <c r="EJ155" s="39"/>
      <c r="EK155" s="39"/>
      <c r="EL155" s="39"/>
      <c r="EM155" s="39"/>
      <c r="EN155" s="39"/>
      <c r="EO155" s="39"/>
      <c r="EP155" s="39"/>
      <c r="EQ155" s="39"/>
      <c r="ER155" s="39"/>
      <c r="ES155" s="39"/>
      <c r="ET155" s="39"/>
      <c r="EU155" s="39"/>
      <c r="EV155" s="39"/>
      <c r="EW155" s="39"/>
      <c r="EX155" s="39"/>
      <c r="EY155" s="39"/>
      <c r="EZ155" s="39"/>
      <c r="FA155" s="39"/>
      <c r="FB155" s="39"/>
      <c r="FC155" s="39"/>
      <c r="FD155" s="39"/>
      <c r="FE155" s="39"/>
      <c r="FF155" s="39"/>
      <c r="FG155" s="39"/>
      <c r="FH155" s="39"/>
      <c r="FI155" s="39"/>
      <c r="FJ155" s="39"/>
      <c r="FK155" s="39"/>
      <c r="FL155" s="39"/>
      <c r="FM155" s="39"/>
      <c r="FN155" s="39"/>
      <c r="FO155" s="39"/>
      <c r="FP155" s="39"/>
      <c r="FQ155" s="39"/>
      <c r="FR155" s="39"/>
      <c r="FS155" s="39"/>
      <c r="FT155" s="39"/>
      <c r="FU155" s="39"/>
      <c r="FV155" s="39"/>
      <c r="FW155" s="39"/>
      <c r="FX155" s="39"/>
      <c r="FY155" s="39"/>
      <c r="FZ155" s="39"/>
      <c r="GA155" s="39"/>
      <c r="GB155" s="39"/>
      <c r="GC155" s="39"/>
      <c r="GD155" s="39"/>
      <c r="GE155" s="39"/>
      <c r="GF155" s="39"/>
      <c r="GG155" s="39"/>
      <c r="GH155" s="39"/>
      <c r="GI155" s="39"/>
      <c r="GJ155" s="39"/>
      <c r="GK155" s="39"/>
      <c r="GL155" s="39"/>
      <c r="GM155" s="39"/>
      <c r="GN155" s="39"/>
      <c r="GO155" s="39"/>
      <c r="GP155" s="39"/>
      <c r="GQ155" s="39"/>
      <c r="GR155" s="39"/>
      <c r="GS155" s="39"/>
      <c r="GT155" s="39"/>
      <c r="GU155" s="39"/>
      <c r="GV155" s="39"/>
      <c r="GW155" s="39"/>
      <c r="GX155" s="39"/>
      <c r="GY155" s="39"/>
      <c r="GZ155" s="39"/>
      <c r="HA155" s="39"/>
      <c r="HB155" s="39"/>
      <c r="HC155" s="39"/>
      <c r="HD155" s="39"/>
      <c r="HE155" s="39"/>
      <c r="HF155" s="39"/>
      <c r="HG155" s="39"/>
      <c r="HH155" s="39"/>
      <c r="HI155" s="39"/>
      <c r="HJ155" s="39"/>
      <c r="HK155" s="39"/>
      <c r="HL155" s="39"/>
      <c r="HM155" s="39"/>
      <c r="HN155" s="39"/>
      <c r="HO155" s="39"/>
      <c r="HP155" s="39"/>
      <c r="HQ155" s="39"/>
      <c r="HR155" s="39"/>
      <c r="HS155" s="39"/>
      <c r="HT155" s="39"/>
      <c r="HU155" s="39"/>
      <c r="HV155" s="39"/>
      <c r="HW155" s="39"/>
      <c r="HX155" s="39"/>
      <c r="HY155" s="39"/>
      <c r="HZ155" s="39"/>
      <c r="IA155" s="39"/>
      <c r="IB155" s="39"/>
      <c r="IC155" s="39"/>
      <c r="ID155" s="39"/>
      <c r="IE155" s="39"/>
      <c r="IF155" s="39"/>
      <c r="IG155" s="39"/>
      <c r="IH155" s="39"/>
      <c r="II155" s="39"/>
      <c r="IJ155" s="39"/>
      <c r="IK155" s="39"/>
      <c r="IL155" s="39"/>
      <c r="IM155" s="39"/>
      <c r="IN155" s="39"/>
    </row>
    <row r="156" spans="1:248" s="56" customFormat="1" ht="16.5" customHeight="1">
      <c r="A156" s="59"/>
      <c r="B156" s="60" t="s">
        <v>352</v>
      </c>
      <c r="C156" s="105"/>
      <c r="D156" s="54">
        <v>120000</v>
      </c>
      <c r="E156" s="54">
        <v>173000</v>
      </c>
      <c r="F156" s="54">
        <v>98110</v>
      </c>
      <c r="G156" s="82">
        <v>21410</v>
      </c>
      <c r="H156" s="82">
        <v>21410</v>
      </c>
      <c r="I156" s="55"/>
      <c r="J156" s="55"/>
      <c r="K156" s="55"/>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c r="CF156" s="39"/>
      <c r="CG156" s="39"/>
      <c r="CH156" s="39"/>
      <c r="CI156" s="39"/>
      <c r="CJ156" s="39"/>
      <c r="CK156" s="39"/>
      <c r="CL156" s="39"/>
      <c r="CM156" s="39"/>
      <c r="CN156" s="39"/>
      <c r="CO156" s="39"/>
      <c r="CP156" s="39"/>
      <c r="CQ156" s="39"/>
      <c r="CR156" s="39"/>
      <c r="CS156" s="39"/>
      <c r="CT156" s="39"/>
      <c r="CU156" s="39"/>
      <c r="CV156" s="39"/>
      <c r="CW156" s="39"/>
      <c r="CX156" s="39"/>
      <c r="CY156" s="39"/>
      <c r="CZ156" s="39"/>
      <c r="DA156" s="39"/>
      <c r="DB156" s="39"/>
      <c r="DC156" s="39"/>
      <c r="DD156" s="39"/>
      <c r="DE156" s="39"/>
      <c r="DF156" s="39"/>
      <c r="DG156" s="39"/>
      <c r="DH156" s="39"/>
      <c r="DI156" s="39"/>
      <c r="DJ156" s="39"/>
      <c r="DK156" s="39"/>
      <c r="DL156" s="39"/>
      <c r="DM156" s="39"/>
      <c r="DN156" s="39"/>
      <c r="DO156" s="39"/>
      <c r="DP156" s="39"/>
      <c r="DQ156" s="39"/>
      <c r="DR156" s="39"/>
      <c r="DS156" s="39"/>
      <c r="DT156" s="39"/>
      <c r="DU156" s="39"/>
      <c r="DV156" s="39"/>
      <c r="DW156" s="39"/>
      <c r="DX156" s="39"/>
      <c r="DY156" s="39"/>
      <c r="DZ156" s="39"/>
      <c r="EA156" s="39"/>
      <c r="EB156" s="39"/>
      <c r="EC156" s="39"/>
      <c r="ED156" s="39"/>
      <c r="EE156" s="39"/>
      <c r="EF156" s="39"/>
      <c r="EG156" s="39"/>
      <c r="EH156" s="39"/>
      <c r="EI156" s="39"/>
      <c r="EJ156" s="39"/>
      <c r="EK156" s="39"/>
      <c r="EL156" s="39"/>
      <c r="EM156" s="39"/>
      <c r="EN156" s="39"/>
      <c r="EO156" s="39"/>
      <c r="EP156" s="39"/>
      <c r="EQ156" s="39"/>
      <c r="ER156" s="39"/>
      <c r="ES156" s="39"/>
      <c r="ET156" s="39"/>
      <c r="EU156" s="39"/>
      <c r="EV156" s="39"/>
      <c r="EW156" s="39"/>
      <c r="EX156" s="39"/>
      <c r="EY156" s="39"/>
      <c r="EZ156" s="39"/>
      <c r="FA156" s="39"/>
      <c r="FB156" s="39"/>
      <c r="FC156" s="39"/>
      <c r="FD156" s="39"/>
      <c r="FE156" s="39"/>
      <c r="FF156" s="39"/>
      <c r="FG156" s="39"/>
      <c r="FH156" s="39"/>
      <c r="FI156" s="39"/>
      <c r="FJ156" s="39"/>
      <c r="FK156" s="39"/>
      <c r="FL156" s="39"/>
      <c r="FM156" s="39"/>
      <c r="FN156" s="39"/>
      <c r="FO156" s="39"/>
      <c r="FP156" s="39"/>
      <c r="FQ156" s="39"/>
      <c r="FR156" s="39"/>
      <c r="FS156" s="39"/>
      <c r="FT156" s="39"/>
      <c r="FU156" s="39"/>
      <c r="FV156" s="39"/>
      <c r="FW156" s="39"/>
      <c r="FX156" s="39"/>
      <c r="FY156" s="39"/>
      <c r="FZ156" s="39"/>
      <c r="GA156" s="39"/>
      <c r="GB156" s="39"/>
      <c r="GC156" s="39"/>
      <c r="GD156" s="39"/>
      <c r="GE156" s="39"/>
      <c r="GF156" s="39"/>
      <c r="GG156" s="39"/>
      <c r="GH156" s="39"/>
      <c r="GI156" s="39"/>
      <c r="GJ156" s="39"/>
      <c r="GK156" s="39"/>
      <c r="GL156" s="39"/>
      <c r="GM156" s="39"/>
      <c r="GN156" s="39"/>
      <c r="GO156" s="39"/>
      <c r="GP156" s="39"/>
      <c r="GQ156" s="39"/>
      <c r="GR156" s="39"/>
      <c r="GS156" s="39"/>
      <c r="GT156" s="39"/>
      <c r="GU156" s="39"/>
      <c r="GV156" s="39"/>
      <c r="GW156" s="39"/>
      <c r="GX156" s="39"/>
      <c r="GY156" s="39"/>
      <c r="GZ156" s="39"/>
      <c r="HA156" s="39"/>
      <c r="HB156" s="39"/>
      <c r="HC156" s="39"/>
      <c r="HD156" s="39"/>
      <c r="HE156" s="39"/>
      <c r="HF156" s="39"/>
      <c r="HG156" s="39"/>
      <c r="HH156" s="39"/>
      <c r="HI156" s="39"/>
      <c r="HJ156" s="39"/>
      <c r="HK156" s="39"/>
      <c r="HL156" s="39"/>
      <c r="HM156" s="39"/>
      <c r="HN156" s="39"/>
      <c r="HO156" s="39"/>
      <c r="HP156" s="39"/>
      <c r="HQ156" s="39"/>
      <c r="HR156" s="39"/>
      <c r="HS156" s="39"/>
      <c r="HT156" s="39"/>
      <c r="HU156" s="39"/>
      <c r="HV156" s="39"/>
      <c r="HW156" s="39"/>
      <c r="HX156" s="39"/>
      <c r="HY156" s="39"/>
      <c r="HZ156" s="39"/>
      <c r="IA156" s="39"/>
      <c r="IB156" s="39"/>
      <c r="IC156" s="39"/>
      <c r="ID156" s="39"/>
      <c r="IE156" s="39"/>
      <c r="IF156" s="39"/>
      <c r="IG156" s="39"/>
      <c r="IH156" s="39"/>
      <c r="II156" s="39"/>
      <c r="IJ156" s="39"/>
      <c r="IK156" s="39"/>
      <c r="IL156" s="39"/>
      <c r="IM156" s="39"/>
      <c r="IN156" s="39"/>
    </row>
    <row r="157" spans="1:248" s="56" customFormat="1" ht="60">
      <c r="A157" s="52"/>
      <c r="B157" s="60" t="s">
        <v>354</v>
      </c>
      <c r="C157" s="105"/>
      <c r="D157" s="54"/>
      <c r="E157" s="54"/>
      <c r="F157" s="54"/>
      <c r="G157" s="82"/>
      <c r="H157" s="82"/>
      <c r="I157" s="55"/>
      <c r="J157" s="55"/>
      <c r="K157" s="55"/>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c r="CK157" s="39"/>
      <c r="CL157" s="39"/>
      <c r="CM157" s="39"/>
      <c r="CN157" s="39"/>
      <c r="CO157" s="39"/>
      <c r="CP157" s="39"/>
      <c r="CQ157" s="39"/>
      <c r="CR157" s="39"/>
      <c r="CS157" s="39"/>
      <c r="CT157" s="39"/>
      <c r="CU157" s="39"/>
      <c r="CV157" s="39"/>
      <c r="CW157" s="39"/>
      <c r="CX157" s="39"/>
      <c r="CY157" s="39"/>
      <c r="CZ157" s="39"/>
      <c r="DA157" s="39"/>
      <c r="DB157" s="39"/>
      <c r="DC157" s="39"/>
      <c r="DD157" s="39"/>
      <c r="DE157" s="39"/>
      <c r="DF157" s="39"/>
      <c r="DG157" s="39"/>
      <c r="DH157" s="39"/>
      <c r="DI157" s="39"/>
      <c r="DJ157" s="39"/>
      <c r="DK157" s="39"/>
      <c r="DL157" s="39"/>
      <c r="DM157" s="39"/>
      <c r="DN157" s="39"/>
      <c r="DO157" s="39"/>
      <c r="DP157" s="39"/>
      <c r="DQ157" s="39"/>
      <c r="DR157" s="39"/>
      <c r="DS157" s="39"/>
      <c r="DT157" s="39"/>
      <c r="DU157" s="39"/>
      <c r="DV157" s="39"/>
      <c r="DW157" s="39"/>
      <c r="DX157" s="39"/>
      <c r="DY157" s="39"/>
      <c r="DZ157" s="39"/>
      <c r="EA157" s="39"/>
      <c r="EB157" s="39"/>
      <c r="EC157" s="39"/>
      <c r="ED157" s="39"/>
      <c r="EE157" s="39"/>
      <c r="EF157" s="39"/>
      <c r="EG157" s="39"/>
      <c r="EH157" s="39"/>
      <c r="EI157" s="39"/>
      <c r="EJ157" s="39"/>
      <c r="EK157" s="39"/>
      <c r="EL157" s="39"/>
      <c r="EM157" s="39"/>
      <c r="EN157" s="39"/>
      <c r="EO157" s="39"/>
      <c r="EP157" s="39"/>
      <c r="EQ157" s="39"/>
      <c r="ER157" s="39"/>
      <c r="ES157" s="39"/>
      <c r="ET157" s="39"/>
      <c r="EU157" s="39"/>
      <c r="EV157" s="39"/>
      <c r="EW157" s="39"/>
      <c r="EX157" s="39"/>
      <c r="EY157" s="39"/>
      <c r="EZ157" s="39"/>
      <c r="FA157" s="39"/>
      <c r="FB157" s="39"/>
      <c r="FC157" s="39"/>
      <c r="FD157" s="39"/>
      <c r="FE157" s="39"/>
      <c r="FF157" s="39"/>
      <c r="FG157" s="39"/>
      <c r="FH157" s="39"/>
      <c r="FI157" s="39"/>
      <c r="FJ157" s="39"/>
      <c r="FK157" s="39"/>
      <c r="FL157" s="39"/>
      <c r="FM157" s="39"/>
      <c r="FN157" s="39"/>
      <c r="FO157" s="39"/>
      <c r="FP157" s="39"/>
      <c r="FQ157" s="39"/>
      <c r="FR157" s="39"/>
      <c r="FS157" s="39"/>
      <c r="FT157" s="39"/>
      <c r="FU157" s="39"/>
      <c r="FV157" s="39"/>
      <c r="FW157" s="39"/>
      <c r="FX157" s="39"/>
      <c r="FY157" s="39"/>
      <c r="FZ157" s="39"/>
      <c r="GA157" s="39"/>
      <c r="GB157" s="39"/>
      <c r="GC157" s="39"/>
      <c r="GD157" s="39"/>
      <c r="GE157" s="39"/>
      <c r="GF157" s="39"/>
      <c r="GG157" s="39"/>
      <c r="GH157" s="39"/>
      <c r="GI157" s="39"/>
      <c r="GJ157" s="39"/>
      <c r="GK157" s="39"/>
      <c r="GL157" s="39"/>
      <c r="GM157" s="39"/>
      <c r="GN157" s="39"/>
      <c r="GO157" s="39"/>
      <c r="GP157" s="39"/>
      <c r="GQ157" s="39"/>
      <c r="GR157" s="39"/>
      <c r="GS157" s="39"/>
      <c r="GT157" s="39"/>
      <c r="GU157" s="39"/>
      <c r="GV157" s="39"/>
      <c r="GW157" s="39"/>
      <c r="GX157" s="39"/>
      <c r="GY157" s="39"/>
      <c r="GZ157" s="39"/>
      <c r="HA157" s="39"/>
      <c r="HB157" s="39"/>
      <c r="HC157" s="39"/>
      <c r="HD157" s="39"/>
      <c r="HE157" s="39"/>
      <c r="HF157" s="39"/>
      <c r="HG157" s="39"/>
      <c r="HH157" s="39"/>
      <c r="HI157" s="39"/>
      <c r="HJ157" s="39"/>
      <c r="HK157" s="39"/>
      <c r="HL157" s="39"/>
      <c r="HM157" s="39"/>
      <c r="HN157" s="39"/>
      <c r="HO157" s="39"/>
      <c r="HP157" s="39"/>
      <c r="HQ157" s="39"/>
      <c r="HR157" s="39"/>
      <c r="HS157" s="39"/>
      <c r="HT157" s="39"/>
      <c r="HU157" s="39"/>
      <c r="HV157" s="39"/>
      <c r="HW157" s="39"/>
      <c r="HX157" s="39"/>
      <c r="HY157" s="39"/>
      <c r="HZ157" s="39"/>
      <c r="IA157" s="39"/>
      <c r="IB157" s="39"/>
      <c r="IC157" s="39"/>
      <c r="ID157" s="39"/>
      <c r="IE157" s="39"/>
      <c r="IF157" s="39"/>
      <c r="IG157" s="39"/>
      <c r="IH157" s="39"/>
      <c r="II157" s="39"/>
      <c r="IJ157" s="39"/>
      <c r="IK157" s="39"/>
      <c r="IL157" s="39"/>
      <c r="IM157" s="39"/>
      <c r="IN157" s="39"/>
    </row>
    <row r="158" spans="1:248" s="56" customFormat="1" ht="30">
      <c r="A158" s="59"/>
      <c r="B158" s="60" t="s">
        <v>382</v>
      </c>
      <c r="C158" s="105">
        <f>C159+C160</f>
        <v>0</v>
      </c>
      <c r="D158" s="105">
        <f>D159+D160</f>
        <v>0</v>
      </c>
      <c r="E158" s="105">
        <f t="shared" ref="E158:H158" si="59">E159+E160</f>
        <v>0</v>
      </c>
      <c r="F158" s="105">
        <f t="shared" si="59"/>
        <v>0</v>
      </c>
      <c r="G158" s="105">
        <f t="shared" si="59"/>
        <v>0</v>
      </c>
      <c r="H158" s="105">
        <f t="shared" si="59"/>
        <v>0</v>
      </c>
      <c r="I158" s="55"/>
      <c r="J158" s="55"/>
      <c r="K158" s="55"/>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c r="CK158" s="39"/>
      <c r="CL158" s="39"/>
      <c r="CM158" s="39"/>
      <c r="CN158" s="39"/>
      <c r="CO158" s="39"/>
      <c r="CP158" s="39"/>
      <c r="CQ158" s="39"/>
      <c r="CR158" s="39"/>
      <c r="CS158" s="39"/>
      <c r="CT158" s="39"/>
      <c r="CU158" s="39"/>
      <c r="CV158" s="39"/>
      <c r="CW158" s="39"/>
      <c r="CX158" s="39"/>
      <c r="CY158" s="39"/>
      <c r="CZ158" s="39"/>
      <c r="DA158" s="39"/>
      <c r="DB158" s="39"/>
      <c r="DC158" s="39"/>
      <c r="DD158" s="39"/>
      <c r="DE158" s="39"/>
      <c r="DF158" s="39"/>
      <c r="DG158" s="39"/>
      <c r="DH158" s="39"/>
      <c r="DI158" s="39"/>
      <c r="DJ158" s="39"/>
      <c r="DK158" s="39"/>
      <c r="DL158" s="39"/>
      <c r="DM158" s="39"/>
      <c r="DN158" s="39"/>
      <c r="DO158" s="39"/>
      <c r="DP158" s="39"/>
      <c r="DQ158" s="39"/>
      <c r="DR158" s="39"/>
      <c r="DS158" s="39"/>
      <c r="DT158" s="39"/>
      <c r="DU158" s="39"/>
      <c r="DV158" s="39"/>
      <c r="DW158" s="39"/>
      <c r="DX158" s="39"/>
      <c r="DY158" s="39"/>
      <c r="DZ158" s="39"/>
      <c r="EA158" s="39"/>
      <c r="EB158" s="39"/>
      <c r="EC158" s="39"/>
      <c r="ED158" s="39"/>
      <c r="EE158" s="39"/>
      <c r="EF158" s="39"/>
      <c r="EG158" s="39"/>
      <c r="EH158" s="39"/>
      <c r="EI158" s="39"/>
      <c r="EJ158" s="39"/>
      <c r="EK158" s="39"/>
      <c r="EL158" s="39"/>
      <c r="EM158" s="39"/>
      <c r="EN158" s="39"/>
      <c r="EO158" s="39"/>
      <c r="EP158" s="39"/>
      <c r="EQ158" s="39"/>
      <c r="ER158" s="39"/>
      <c r="ES158" s="39"/>
      <c r="ET158" s="39"/>
      <c r="EU158" s="39"/>
      <c r="EV158" s="39"/>
      <c r="EW158" s="39"/>
      <c r="EX158" s="39"/>
      <c r="EY158" s="39"/>
      <c r="EZ158" s="39"/>
      <c r="FA158" s="39"/>
      <c r="FB158" s="39"/>
      <c r="FC158" s="39"/>
      <c r="FD158" s="39"/>
      <c r="FE158" s="39"/>
      <c r="FF158" s="39"/>
      <c r="FG158" s="39"/>
      <c r="FH158" s="39"/>
      <c r="FI158" s="39"/>
      <c r="FJ158" s="39"/>
      <c r="FK158" s="39"/>
      <c r="FL158" s="39"/>
      <c r="FM158" s="39"/>
      <c r="FN158" s="39"/>
      <c r="FO158" s="39"/>
      <c r="FP158" s="39"/>
      <c r="FQ158" s="39"/>
      <c r="FR158" s="39"/>
      <c r="FS158" s="39"/>
      <c r="FT158" s="39"/>
      <c r="FU158" s="39"/>
      <c r="FV158" s="39"/>
      <c r="FW158" s="39"/>
      <c r="FX158" s="39"/>
      <c r="FY158" s="39"/>
      <c r="FZ158" s="39"/>
      <c r="GA158" s="39"/>
      <c r="GB158" s="39"/>
      <c r="GC158" s="39"/>
      <c r="GD158" s="39"/>
      <c r="GE158" s="39"/>
      <c r="GF158" s="39"/>
      <c r="GG158" s="39"/>
      <c r="GH158" s="39"/>
      <c r="GI158" s="39"/>
      <c r="GJ158" s="39"/>
      <c r="GK158" s="39"/>
      <c r="GL158" s="39"/>
      <c r="GM158" s="39"/>
      <c r="GN158" s="39"/>
      <c r="GO158" s="39"/>
      <c r="GP158" s="39"/>
      <c r="GQ158" s="39"/>
      <c r="GR158" s="39"/>
      <c r="GS158" s="39"/>
      <c r="GT158" s="39"/>
      <c r="GU158" s="39"/>
      <c r="GV158" s="39"/>
      <c r="GW158" s="39"/>
      <c r="GX158" s="39"/>
      <c r="GY158" s="39"/>
      <c r="GZ158" s="39"/>
      <c r="HA158" s="39"/>
      <c r="HB158" s="39"/>
      <c r="HC158" s="39"/>
      <c r="HD158" s="39"/>
      <c r="HE158" s="39"/>
      <c r="HF158" s="39"/>
      <c r="HG158" s="39"/>
      <c r="HH158" s="39"/>
      <c r="HI158" s="39"/>
      <c r="HJ158" s="39"/>
      <c r="HK158" s="39"/>
      <c r="HL158" s="39"/>
      <c r="HM158" s="39"/>
      <c r="HN158" s="39"/>
      <c r="HO158" s="39"/>
      <c r="HP158" s="39"/>
      <c r="HQ158" s="39"/>
      <c r="HR158" s="39"/>
      <c r="HS158" s="39"/>
      <c r="HT158" s="39"/>
      <c r="HU158" s="39"/>
      <c r="HV158" s="39"/>
      <c r="HW158" s="39"/>
      <c r="HX158" s="39"/>
      <c r="HY158" s="39"/>
      <c r="HZ158" s="39"/>
      <c r="IA158" s="39"/>
      <c r="IB158" s="39"/>
      <c r="IC158" s="39"/>
      <c r="ID158" s="39"/>
      <c r="IE158" s="39"/>
      <c r="IF158" s="39"/>
      <c r="IG158" s="39"/>
      <c r="IH158" s="39"/>
      <c r="II158" s="39"/>
      <c r="IJ158" s="39"/>
      <c r="IK158" s="39"/>
      <c r="IL158" s="39"/>
      <c r="IM158" s="39"/>
      <c r="IN158" s="39"/>
    </row>
    <row r="159" spans="1:248" s="56" customFormat="1">
      <c r="A159" s="59"/>
      <c r="B159" s="60" t="s">
        <v>352</v>
      </c>
      <c r="C159" s="105"/>
      <c r="D159" s="54"/>
      <c r="E159" s="54"/>
      <c r="F159" s="54"/>
      <c r="G159" s="82"/>
      <c r="H159" s="82"/>
      <c r="I159" s="55"/>
      <c r="J159" s="55"/>
      <c r="K159" s="55"/>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c r="CF159" s="39"/>
      <c r="CG159" s="39"/>
      <c r="CH159" s="39"/>
      <c r="CI159" s="39"/>
      <c r="CJ159" s="39"/>
      <c r="CK159" s="39"/>
      <c r="CL159" s="39"/>
      <c r="CM159" s="39"/>
      <c r="CN159" s="39"/>
      <c r="CO159" s="39"/>
      <c r="CP159" s="39"/>
      <c r="CQ159" s="39"/>
      <c r="CR159" s="39"/>
      <c r="CS159" s="39"/>
      <c r="CT159" s="39"/>
      <c r="CU159" s="39"/>
      <c r="CV159" s="39"/>
      <c r="CW159" s="39"/>
      <c r="CX159" s="39"/>
      <c r="CY159" s="39"/>
      <c r="CZ159" s="39"/>
      <c r="DA159" s="39"/>
      <c r="DB159" s="39"/>
      <c r="DC159" s="39"/>
      <c r="DD159" s="39"/>
      <c r="DE159" s="39"/>
      <c r="DF159" s="39"/>
      <c r="DG159" s="39"/>
      <c r="DH159" s="39"/>
      <c r="DI159" s="39"/>
      <c r="DJ159" s="39"/>
      <c r="DK159" s="39"/>
      <c r="DL159" s="39"/>
      <c r="DM159" s="39"/>
      <c r="DN159" s="39"/>
      <c r="DO159" s="39"/>
      <c r="DP159" s="39"/>
      <c r="DQ159" s="39"/>
      <c r="DR159" s="39"/>
      <c r="DS159" s="39"/>
      <c r="DT159" s="39"/>
      <c r="DU159" s="39"/>
      <c r="DV159" s="39"/>
      <c r="DW159" s="39"/>
      <c r="DX159" s="39"/>
      <c r="DY159" s="39"/>
      <c r="DZ159" s="39"/>
      <c r="EA159" s="39"/>
      <c r="EB159" s="39"/>
      <c r="EC159" s="39"/>
      <c r="ED159" s="39"/>
      <c r="EE159" s="39"/>
      <c r="EF159" s="39"/>
      <c r="EG159" s="39"/>
      <c r="EH159" s="39"/>
      <c r="EI159" s="39"/>
      <c r="EJ159" s="39"/>
      <c r="EK159" s="39"/>
      <c r="EL159" s="39"/>
      <c r="EM159" s="39"/>
      <c r="EN159" s="39"/>
      <c r="EO159" s="39"/>
      <c r="EP159" s="39"/>
      <c r="EQ159" s="39"/>
      <c r="ER159" s="39"/>
      <c r="ES159" s="39"/>
      <c r="ET159" s="39"/>
      <c r="EU159" s="39"/>
      <c r="EV159" s="39"/>
      <c r="EW159" s="39"/>
      <c r="EX159" s="39"/>
      <c r="EY159" s="39"/>
      <c r="EZ159" s="39"/>
      <c r="FA159" s="39"/>
      <c r="FB159" s="39"/>
      <c r="FC159" s="39"/>
      <c r="FD159" s="39"/>
      <c r="FE159" s="39"/>
      <c r="FF159" s="39"/>
      <c r="FG159" s="39"/>
      <c r="FH159" s="39"/>
      <c r="FI159" s="39"/>
      <c r="FJ159" s="39"/>
      <c r="FK159" s="39"/>
      <c r="FL159" s="39"/>
      <c r="FM159" s="39"/>
      <c r="FN159" s="39"/>
      <c r="FO159" s="39"/>
      <c r="FP159" s="39"/>
      <c r="FQ159" s="39"/>
      <c r="FR159" s="39"/>
      <c r="FS159" s="39"/>
      <c r="FT159" s="39"/>
      <c r="FU159" s="39"/>
      <c r="FV159" s="39"/>
      <c r="FW159" s="39"/>
      <c r="FX159" s="39"/>
      <c r="FY159" s="39"/>
      <c r="FZ159" s="39"/>
      <c r="GA159" s="39"/>
      <c r="GB159" s="39"/>
      <c r="GC159" s="39"/>
      <c r="GD159" s="39"/>
      <c r="GE159" s="39"/>
      <c r="GF159" s="39"/>
      <c r="GG159" s="39"/>
      <c r="GH159" s="39"/>
      <c r="GI159" s="39"/>
      <c r="GJ159" s="39"/>
      <c r="GK159" s="39"/>
      <c r="GL159" s="39"/>
      <c r="GM159" s="39"/>
      <c r="GN159" s="39"/>
      <c r="GO159" s="39"/>
      <c r="GP159" s="39"/>
      <c r="GQ159" s="39"/>
      <c r="GR159" s="39"/>
      <c r="GS159" s="39"/>
      <c r="GT159" s="39"/>
      <c r="GU159" s="39"/>
      <c r="GV159" s="39"/>
      <c r="GW159" s="39"/>
      <c r="GX159" s="39"/>
      <c r="GY159" s="39"/>
      <c r="GZ159" s="39"/>
      <c r="HA159" s="39"/>
      <c r="HB159" s="39"/>
      <c r="HC159" s="39"/>
      <c r="HD159" s="39"/>
      <c r="HE159" s="39"/>
      <c r="HF159" s="39"/>
      <c r="HG159" s="39"/>
      <c r="HH159" s="39"/>
      <c r="HI159" s="39"/>
      <c r="HJ159" s="39"/>
      <c r="HK159" s="39"/>
      <c r="HL159" s="39"/>
      <c r="HM159" s="39"/>
      <c r="HN159" s="39"/>
      <c r="HO159" s="39"/>
      <c r="HP159" s="39"/>
      <c r="HQ159" s="39"/>
      <c r="HR159" s="39"/>
      <c r="HS159" s="39"/>
      <c r="HT159" s="39"/>
      <c r="HU159" s="39"/>
      <c r="HV159" s="39"/>
      <c r="HW159" s="39"/>
      <c r="HX159" s="39"/>
      <c r="HY159" s="39"/>
      <c r="HZ159" s="39"/>
      <c r="IA159" s="39"/>
      <c r="IB159" s="39"/>
      <c r="IC159" s="39"/>
      <c r="ID159" s="39"/>
      <c r="IE159" s="39"/>
      <c r="IF159" s="39"/>
      <c r="IG159" s="39"/>
      <c r="IH159" s="39"/>
      <c r="II159" s="39"/>
      <c r="IJ159" s="39"/>
      <c r="IK159" s="39"/>
      <c r="IL159" s="39"/>
      <c r="IM159" s="39"/>
      <c r="IN159" s="39"/>
    </row>
    <row r="160" spans="1:248" s="56" customFormat="1" ht="60">
      <c r="A160" s="59"/>
      <c r="B160" s="60" t="s">
        <v>354</v>
      </c>
      <c r="C160" s="105"/>
      <c r="D160" s="54"/>
      <c r="E160" s="54"/>
      <c r="F160" s="54"/>
      <c r="G160" s="82"/>
      <c r="H160" s="82"/>
      <c r="I160" s="55"/>
      <c r="J160" s="55"/>
      <c r="K160" s="55"/>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c r="CF160" s="39"/>
      <c r="CG160" s="39"/>
      <c r="CH160" s="39"/>
      <c r="CI160" s="39"/>
      <c r="CJ160" s="39"/>
      <c r="CK160" s="39"/>
      <c r="CL160" s="39"/>
      <c r="CM160" s="39"/>
      <c r="CN160" s="39"/>
      <c r="CO160" s="39"/>
      <c r="CP160" s="39"/>
      <c r="CQ160" s="39"/>
      <c r="CR160" s="39"/>
      <c r="CS160" s="39"/>
      <c r="CT160" s="39"/>
      <c r="CU160" s="39"/>
      <c r="CV160" s="39"/>
      <c r="CW160" s="39"/>
      <c r="CX160" s="39"/>
      <c r="CY160" s="39"/>
      <c r="CZ160" s="39"/>
      <c r="DA160" s="39"/>
      <c r="DB160" s="39"/>
      <c r="DC160" s="39"/>
      <c r="DD160" s="39"/>
      <c r="DE160" s="39"/>
      <c r="DF160" s="39"/>
      <c r="DG160" s="39"/>
      <c r="DH160" s="39"/>
      <c r="DI160" s="39"/>
      <c r="DJ160" s="39"/>
      <c r="DK160" s="39"/>
      <c r="DL160" s="39"/>
      <c r="DM160" s="39"/>
      <c r="DN160" s="39"/>
      <c r="DO160" s="39"/>
      <c r="DP160" s="39"/>
      <c r="DQ160" s="39"/>
      <c r="DR160" s="39"/>
      <c r="DS160" s="39"/>
      <c r="DT160" s="39"/>
      <c r="DU160" s="39"/>
      <c r="DV160" s="39"/>
      <c r="DW160" s="39"/>
      <c r="DX160" s="39"/>
      <c r="DY160" s="39"/>
      <c r="DZ160" s="39"/>
      <c r="EA160" s="39"/>
      <c r="EB160" s="39"/>
      <c r="EC160" s="39"/>
      <c r="ED160" s="39"/>
      <c r="EE160" s="39"/>
      <c r="EF160" s="39"/>
      <c r="EG160" s="39"/>
      <c r="EH160" s="39"/>
      <c r="EI160" s="39"/>
      <c r="EJ160" s="39"/>
      <c r="EK160" s="39"/>
      <c r="EL160" s="39"/>
      <c r="EM160" s="39"/>
      <c r="EN160" s="39"/>
      <c r="EO160" s="39"/>
      <c r="EP160" s="39"/>
      <c r="EQ160" s="39"/>
      <c r="ER160" s="39"/>
      <c r="ES160" s="39"/>
      <c r="ET160" s="39"/>
      <c r="EU160" s="39"/>
      <c r="EV160" s="39"/>
      <c r="EW160" s="39"/>
      <c r="EX160" s="39"/>
      <c r="EY160" s="39"/>
      <c r="EZ160" s="39"/>
      <c r="FA160" s="39"/>
      <c r="FB160" s="39"/>
      <c r="FC160" s="39"/>
      <c r="FD160" s="39"/>
      <c r="FE160" s="39"/>
      <c r="FF160" s="39"/>
      <c r="FG160" s="39"/>
      <c r="FH160" s="39"/>
      <c r="FI160" s="39"/>
      <c r="FJ160" s="39"/>
      <c r="FK160" s="39"/>
      <c r="FL160" s="39"/>
      <c r="FM160" s="39"/>
      <c r="FN160" s="39"/>
      <c r="FO160" s="39"/>
      <c r="FP160" s="39"/>
      <c r="FQ160" s="39"/>
      <c r="FR160" s="39"/>
      <c r="FS160" s="39"/>
      <c r="FT160" s="39"/>
      <c r="FU160" s="39"/>
      <c r="FV160" s="39"/>
      <c r="FW160" s="39"/>
      <c r="FX160" s="39"/>
      <c r="FY160" s="39"/>
      <c r="FZ160" s="39"/>
      <c r="GA160" s="39"/>
      <c r="GB160" s="39"/>
      <c r="GC160" s="39"/>
      <c r="GD160" s="39"/>
      <c r="GE160" s="39"/>
      <c r="GF160" s="39"/>
      <c r="GG160" s="39"/>
      <c r="GH160" s="39"/>
      <c r="GI160" s="39"/>
      <c r="GJ160" s="39"/>
      <c r="GK160" s="39"/>
      <c r="GL160" s="39"/>
      <c r="GM160" s="39"/>
      <c r="GN160" s="39"/>
      <c r="GO160" s="39"/>
      <c r="GP160" s="39"/>
      <c r="GQ160" s="39"/>
      <c r="GR160" s="39"/>
      <c r="GS160" s="39"/>
      <c r="GT160" s="39"/>
      <c r="GU160" s="39"/>
      <c r="GV160" s="39"/>
      <c r="GW160" s="39"/>
      <c r="GX160" s="39"/>
      <c r="GY160" s="39"/>
      <c r="GZ160" s="39"/>
      <c r="HA160" s="39"/>
      <c r="HB160" s="39"/>
      <c r="HC160" s="39"/>
      <c r="HD160" s="39"/>
      <c r="HE160" s="39"/>
      <c r="HF160" s="39"/>
      <c r="HG160" s="39"/>
      <c r="HH160" s="39"/>
      <c r="HI160" s="39"/>
      <c r="HJ160" s="39"/>
      <c r="HK160" s="39"/>
      <c r="HL160" s="39"/>
      <c r="HM160" s="39"/>
      <c r="HN160" s="39"/>
      <c r="HO160" s="39"/>
      <c r="HP160" s="39"/>
      <c r="HQ160" s="39"/>
      <c r="HR160" s="39"/>
      <c r="HS160" s="39"/>
      <c r="HT160" s="39"/>
      <c r="HU160" s="39"/>
      <c r="HV160" s="39"/>
      <c r="HW160" s="39"/>
      <c r="HX160" s="39"/>
      <c r="HY160" s="39"/>
      <c r="HZ160" s="39"/>
      <c r="IA160" s="39"/>
      <c r="IB160" s="39"/>
      <c r="IC160" s="39"/>
      <c r="ID160" s="39"/>
      <c r="IE160" s="39"/>
      <c r="IF160" s="39"/>
      <c r="IG160" s="39"/>
      <c r="IH160" s="39"/>
      <c r="II160" s="39"/>
      <c r="IJ160" s="39"/>
      <c r="IK160" s="39"/>
      <c r="IL160" s="39"/>
      <c r="IM160" s="39"/>
      <c r="IN160" s="39"/>
    </row>
    <row r="161" spans="1:254" s="56" customFormat="1" ht="16.5" customHeight="1">
      <c r="A161" s="59"/>
      <c r="B161" s="60" t="s">
        <v>383</v>
      </c>
      <c r="C161" s="105"/>
      <c r="D161" s="54"/>
      <c r="E161" s="54"/>
      <c r="F161" s="54"/>
      <c r="G161" s="82"/>
      <c r="H161" s="82"/>
      <c r="I161" s="55"/>
      <c r="J161" s="55"/>
      <c r="K161" s="55"/>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c r="CK161" s="39"/>
      <c r="CL161" s="39"/>
      <c r="CM161" s="39"/>
      <c r="CN161" s="39"/>
      <c r="CO161" s="39"/>
      <c r="CP161" s="39"/>
      <c r="CQ161" s="39"/>
      <c r="CR161" s="39"/>
      <c r="CS161" s="39"/>
      <c r="CT161" s="39"/>
      <c r="CU161" s="39"/>
      <c r="CV161" s="39"/>
      <c r="CW161" s="39"/>
      <c r="CX161" s="39"/>
      <c r="CY161" s="39"/>
      <c r="CZ161" s="39"/>
      <c r="DA161" s="39"/>
      <c r="DB161" s="39"/>
      <c r="DC161" s="39"/>
      <c r="DD161" s="39"/>
      <c r="DE161" s="39"/>
      <c r="DF161" s="39"/>
      <c r="DG161" s="39"/>
      <c r="DH161" s="39"/>
      <c r="DI161" s="39"/>
      <c r="DJ161" s="39"/>
      <c r="DK161" s="39"/>
      <c r="DL161" s="39"/>
      <c r="DM161" s="39"/>
      <c r="DN161" s="39"/>
      <c r="DO161" s="39"/>
      <c r="DP161" s="39"/>
      <c r="DQ161" s="39"/>
      <c r="DR161" s="39"/>
      <c r="DS161" s="39"/>
      <c r="DT161" s="39"/>
      <c r="DU161" s="39"/>
      <c r="DV161" s="39"/>
      <c r="DW161" s="39"/>
      <c r="DX161" s="39"/>
      <c r="DY161" s="39"/>
      <c r="DZ161" s="39"/>
      <c r="EA161" s="39"/>
      <c r="EB161" s="39"/>
      <c r="EC161" s="39"/>
      <c r="ED161" s="39"/>
      <c r="EE161" s="39"/>
      <c r="EF161" s="39"/>
      <c r="EG161" s="39"/>
      <c r="EH161" s="39"/>
      <c r="EI161" s="39"/>
      <c r="EJ161" s="39"/>
      <c r="EK161" s="39"/>
      <c r="EL161" s="39"/>
      <c r="EM161" s="39"/>
      <c r="EN161" s="39"/>
      <c r="EO161" s="39"/>
      <c r="EP161" s="39"/>
      <c r="EQ161" s="39"/>
      <c r="ER161" s="39"/>
      <c r="ES161" s="39"/>
      <c r="ET161" s="39"/>
      <c r="EU161" s="39"/>
      <c r="EV161" s="39"/>
      <c r="EW161" s="39"/>
      <c r="EX161" s="39"/>
      <c r="EY161" s="39"/>
      <c r="EZ161" s="39"/>
      <c r="FA161" s="39"/>
      <c r="FB161" s="39"/>
      <c r="FC161" s="39"/>
      <c r="FD161" s="39"/>
      <c r="FE161" s="39"/>
      <c r="FF161" s="39"/>
      <c r="FG161" s="39"/>
      <c r="FH161" s="39"/>
      <c r="FI161" s="39"/>
      <c r="FJ161" s="39"/>
      <c r="FK161" s="39"/>
      <c r="FL161" s="39"/>
      <c r="FM161" s="39"/>
      <c r="FN161" s="39"/>
      <c r="FO161" s="39"/>
      <c r="FP161" s="39"/>
      <c r="FQ161" s="39"/>
      <c r="FR161" s="39"/>
      <c r="FS161" s="39"/>
      <c r="FT161" s="39"/>
      <c r="FU161" s="39"/>
      <c r="FV161" s="39"/>
      <c r="FW161" s="39"/>
      <c r="FX161" s="39"/>
      <c r="FY161" s="39"/>
      <c r="FZ161" s="39"/>
      <c r="GA161" s="39"/>
      <c r="GB161" s="39"/>
      <c r="GC161" s="39"/>
      <c r="GD161" s="39"/>
      <c r="GE161" s="39"/>
      <c r="GF161" s="39"/>
      <c r="GG161" s="39"/>
      <c r="GH161" s="39"/>
      <c r="GI161" s="39"/>
      <c r="GJ161" s="39"/>
      <c r="GK161" s="39"/>
      <c r="GL161" s="39"/>
      <c r="GM161" s="39"/>
      <c r="GN161" s="39"/>
      <c r="GO161" s="39"/>
      <c r="GP161" s="39"/>
      <c r="GQ161" s="39"/>
      <c r="GR161" s="39"/>
      <c r="GS161" s="39"/>
      <c r="GT161" s="39"/>
      <c r="GU161" s="39"/>
      <c r="GV161" s="39"/>
      <c r="GW161" s="39"/>
      <c r="GX161" s="39"/>
      <c r="GY161" s="39"/>
      <c r="GZ161" s="39"/>
      <c r="HA161" s="39"/>
      <c r="HB161" s="39"/>
      <c r="HC161" s="39"/>
      <c r="HD161" s="39"/>
      <c r="HE161" s="39"/>
      <c r="HF161" s="39"/>
      <c r="HG161" s="39"/>
      <c r="HH161" s="39"/>
      <c r="HI161" s="39"/>
      <c r="HJ161" s="39"/>
      <c r="HK161" s="39"/>
      <c r="HL161" s="39"/>
      <c r="HM161" s="39"/>
      <c r="HN161" s="39"/>
      <c r="HO161" s="39"/>
      <c r="HP161" s="39"/>
      <c r="HQ161" s="39"/>
      <c r="HR161" s="39"/>
      <c r="HS161" s="39"/>
      <c r="HT161" s="39"/>
      <c r="HU161" s="39"/>
      <c r="HV161" s="39"/>
      <c r="HW161" s="39"/>
      <c r="HX161" s="39"/>
      <c r="HY161" s="39"/>
      <c r="HZ161" s="39"/>
      <c r="IA161" s="39"/>
      <c r="IB161" s="39"/>
      <c r="IC161" s="39"/>
      <c r="ID161" s="39"/>
      <c r="IE161" s="39"/>
      <c r="IF161" s="39"/>
      <c r="IG161" s="39"/>
      <c r="IH161" s="39"/>
      <c r="II161" s="39"/>
      <c r="IJ161" s="39"/>
      <c r="IK161" s="39"/>
      <c r="IL161" s="39"/>
      <c r="IM161" s="39"/>
      <c r="IN161" s="39"/>
    </row>
    <row r="162" spans="1:254" ht="16.5" customHeight="1">
      <c r="A162" s="59"/>
      <c r="B162" s="60" t="s">
        <v>365</v>
      </c>
      <c r="C162" s="105"/>
      <c r="D162" s="54"/>
      <c r="E162" s="54"/>
      <c r="F162" s="54"/>
      <c r="G162" s="82"/>
      <c r="H162" s="82"/>
      <c r="I162" s="55"/>
      <c r="J162" s="55"/>
      <c r="K162" s="55"/>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6"/>
      <c r="BY162" s="56"/>
      <c r="BZ162" s="56"/>
      <c r="CA162" s="56"/>
      <c r="CB162" s="56"/>
      <c r="CC162" s="56"/>
      <c r="CD162" s="56"/>
      <c r="CE162" s="56"/>
      <c r="CF162" s="56"/>
      <c r="CG162" s="56"/>
      <c r="CH162" s="56"/>
      <c r="CI162" s="56"/>
      <c r="CJ162" s="56"/>
      <c r="CK162" s="56"/>
      <c r="CL162" s="56"/>
      <c r="CM162" s="56"/>
      <c r="CN162" s="56"/>
      <c r="CO162" s="56"/>
      <c r="CP162" s="56"/>
      <c r="CQ162" s="56"/>
      <c r="CR162" s="56"/>
      <c r="CS162" s="56"/>
      <c r="CT162" s="56"/>
      <c r="CU162" s="56"/>
      <c r="CV162" s="56"/>
      <c r="CW162" s="56"/>
      <c r="CX162" s="56"/>
      <c r="CY162" s="56"/>
      <c r="CZ162" s="56"/>
      <c r="DA162" s="56"/>
      <c r="DB162" s="56"/>
      <c r="DC162" s="56"/>
      <c r="DD162" s="56"/>
      <c r="DE162" s="56"/>
      <c r="DF162" s="56"/>
      <c r="DG162" s="56"/>
      <c r="DH162" s="56"/>
      <c r="DI162" s="56"/>
      <c r="DJ162" s="56"/>
      <c r="DK162" s="56"/>
      <c r="DL162" s="56"/>
      <c r="DM162" s="56"/>
      <c r="DN162" s="56"/>
      <c r="DO162" s="56"/>
      <c r="DP162" s="56"/>
      <c r="DQ162" s="56"/>
      <c r="DR162" s="56"/>
      <c r="DS162" s="56"/>
      <c r="DT162" s="56"/>
      <c r="DU162" s="56"/>
      <c r="DV162" s="56"/>
      <c r="DW162" s="56"/>
      <c r="DX162" s="56"/>
      <c r="DY162" s="56"/>
      <c r="DZ162" s="56"/>
      <c r="EA162" s="56"/>
      <c r="EB162" s="56"/>
      <c r="EC162" s="56"/>
      <c r="ED162" s="56"/>
      <c r="EE162" s="56"/>
      <c r="EF162" s="56"/>
      <c r="EG162" s="56"/>
      <c r="EH162" s="56"/>
      <c r="EI162" s="56"/>
      <c r="EJ162" s="56"/>
      <c r="EK162" s="56"/>
      <c r="EL162" s="56"/>
      <c r="EM162" s="56"/>
      <c r="EN162" s="56"/>
      <c r="EO162" s="56"/>
      <c r="EP162" s="56"/>
      <c r="EQ162" s="56"/>
      <c r="ER162" s="56"/>
      <c r="ES162" s="56"/>
      <c r="ET162" s="56"/>
      <c r="EU162" s="56"/>
      <c r="EV162" s="56"/>
      <c r="EW162" s="56"/>
      <c r="EX162" s="56"/>
      <c r="EY162" s="56"/>
      <c r="EZ162" s="56"/>
      <c r="FA162" s="56"/>
      <c r="FB162" s="56"/>
      <c r="FC162" s="56"/>
      <c r="FD162" s="56"/>
      <c r="FE162" s="56"/>
      <c r="FF162" s="56"/>
      <c r="FG162" s="56"/>
      <c r="FH162" s="56"/>
      <c r="FI162" s="56"/>
      <c r="FJ162" s="56"/>
      <c r="FK162" s="56"/>
      <c r="FL162" s="56"/>
      <c r="FM162" s="56"/>
      <c r="FN162" s="56"/>
      <c r="FO162" s="56"/>
      <c r="FP162" s="56"/>
      <c r="FQ162" s="56"/>
      <c r="FR162" s="56"/>
      <c r="FS162" s="56"/>
      <c r="FT162" s="56"/>
      <c r="FU162" s="56"/>
      <c r="FV162" s="56"/>
      <c r="FW162" s="56"/>
      <c r="FX162" s="56"/>
      <c r="FY162" s="56"/>
      <c r="FZ162" s="56"/>
      <c r="GA162" s="56"/>
      <c r="GB162" s="56"/>
      <c r="GC162" s="56"/>
      <c r="GD162" s="56"/>
      <c r="GE162" s="56"/>
      <c r="GF162" s="56"/>
      <c r="GG162" s="56"/>
      <c r="GH162" s="56"/>
      <c r="GI162" s="56"/>
      <c r="GJ162" s="56"/>
      <c r="GK162" s="56"/>
      <c r="GL162" s="56"/>
      <c r="GM162" s="56"/>
      <c r="GN162" s="56"/>
      <c r="GO162" s="56"/>
      <c r="GP162" s="56"/>
      <c r="GQ162" s="56"/>
      <c r="GR162" s="56"/>
      <c r="GS162" s="56"/>
      <c r="GT162" s="56"/>
      <c r="GU162" s="56"/>
      <c r="GV162" s="56"/>
      <c r="GW162" s="56"/>
      <c r="GX162" s="56"/>
      <c r="GY162" s="56"/>
      <c r="GZ162" s="56"/>
      <c r="HA162" s="56"/>
      <c r="HB162" s="56"/>
      <c r="HC162" s="56"/>
      <c r="HD162" s="56"/>
      <c r="HE162" s="56"/>
      <c r="HF162" s="56"/>
      <c r="HG162" s="56"/>
      <c r="HH162" s="56"/>
      <c r="HI162" s="56"/>
      <c r="HJ162" s="56"/>
      <c r="HK162" s="56"/>
      <c r="HL162" s="56"/>
      <c r="HM162" s="56"/>
      <c r="HN162" s="56"/>
      <c r="HO162" s="56"/>
      <c r="HP162" s="56"/>
      <c r="HQ162" s="56"/>
      <c r="HR162" s="56"/>
      <c r="HS162" s="56"/>
      <c r="HT162" s="56"/>
      <c r="HU162" s="56"/>
      <c r="HV162" s="56"/>
      <c r="HW162" s="56"/>
      <c r="HX162" s="56"/>
      <c r="HY162" s="56"/>
      <c r="HZ162" s="56"/>
      <c r="IA162" s="56"/>
      <c r="IB162" s="56"/>
      <c r="IC162" s="56"/>
      <c r="ID162" s="56"/>
      <c r="IE162" s="56"/>
      <c r="IF162" s="56"/>
      <c r="IG162" s="56"/>
      <c r="IH162" s="56"/>
      <c r="II162" s="56"/>
      <c r="IJ162" s="56"/>
      <c r="IK162" s="56"/>
      <c r="IL162" s="56"/>
      <c r="IM162" s="56"/>
      <c r="IO162" s="56"/>
      <c r="IP162" s="56"/>
      <c r="IQ162" s="56"/>
      <c r="IR162" s="56"/>
      <c r="IS162" s="56"/>
      <c r="IT162" s="56"/>
    </row>
    <row r="163" spans="1:254">
      <c r="A163" s="52"/>
      <c r="B163" s="60" t="s">
        <v>384</v>
      </c>
      <c r="C163" s="105">
        <f t="shared" ref="C163:H163" si="60">C164+C165</f>
        <v>0</v>
      </c>
      <c r="D163" s="105">
        <f t="shared" si="60"/>
        <v>0</v>
      </c>
      <c r="E163" s="105">
        <f t="shared" si="60"/>
        <v>0</v>
      </c>
      <c r="F163" s="105">
        <f t="shared" si="60"/>
        <v>0</v>
      </c>
      <c r="G163" s="105">
        <f t="shared" si="60"/>
        <v>0</v>
      </c>
      <c r="H163" s="105">
        <f t="shared" si="60"/>
        <v>0</v>
      </c>
      <c r="I163" s="55"/>
      <c r="J163" s="55"/>
      <c r="K163" s="55"/>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6"/>
      <c r="DG163" s="56"/>
      <c r="DH163" s="56"/>
      <c r="DI163" s="56"/>
      <c r="DJ163" s="56"/>
      <c r="DK163" s="56"/>
      <c r="DL163" s="56"/>
      <c r="DM163" s="56"/>
      <c r="DN163" s="56"/>
      <c r="DO163" s="56"/>
      <c r="DP163" s="56"/>
      <c r="DQ163" s="56"/>
      <c r="DR163" s="56"/>
      <c r="DS163" s="56"/>
      <c r="DT163" s="56"/>
      <c r="DU163" s="56"/>
      <c r="DV163" s="56"/>
      <c r="DW163" s="56"/>
      <c r="DX163" s="56"/>
      <c r="DY163" s="56"/>
      <c r="DZ163" s="56"/>
      <c r="EA163" s="56"/>
      <c r="EB163" s="56"/>
      <c r="EC163" s="56"/>
      <c r="ED163" s="56"/>
      <c r="EE163" s="56"/>
      <c r="EF163" s="56"/>
      <c r="EG163" s="56"/>
      <c r="EH163" s="56"/>
      <c r="EI163" s="56"/>
      <c r="EJ163" s="56"/>
      <c r="EK163" s="56"/>
      <c r="EL163" s="56"/>
      <c r="EM163" s="56"/>
      <c r="EN163" s="56"/>
      <c r="EO163" s="56"/>
      <c r="EP163" s="56"/>
      <c r="EQ163" s="56"/>
      <c r="ER163" s="56"/>
      <c r="ES163" s="56"/>
      <c r="ET163" s="56"/>
      <c r="EU163" s="56"/>
      <c r="EV163" s="56"/>
      <c r="EW163" s="56"/>
      <c r="EX163" s="56"/>
      <c r="EY163" s="56"/>
      <c r="EZ163" s="56"/>
      <c r="FA163" s="56"/>
      <c r="FB163" s="56"/>
      <c r="FC163" s="56"/>
      <c r="FD163" s="56"/>
      <c r="FE163" s="56"/>
      <c r="FF163" s="56"/>
      <c r="FG163" s="56"/>
      <c r="FH163" s="56"/>
      <c r="FI163" s="56"/>
      <c r="FJ163" s="56"/>
      <c r="FK163" s="56"/>
      <c r="FL163" s="56"/>
      <c r="FM163" s="56"/>
      <c r="FN163" s="56"/>
      <c r="FO163" s="56"/>
      <c r="FP163" s="56"/>
      <c r="FQ163" s="56"/>
      <c r="FR163" s="56"/>
      <c r="FS163" s="56"/>
      <c r="FT163" s="56"/>
      <c r="FU163" s="56"/>
      <c r="FV163" s="56"/>
      <c r="FW163" s="56"/>
      <c r="FX163" s="56"/>
      <c r="FY163" s="56"/>
      <c r="FZ163" s="56"/>
      <c r="GA163" s="56"/>
      <c r="GB163" s="56"/>
      <c r="GC163" s="56"/>
      <c r="GD163" s="56"/>
      <c r="GE163" s="56"/>
      <c r="GF163" s="56"/>
      <c r="GG163" s="56"/>
      <c r="GH163" s="56"/>
      <c r="GI163" s="56"/>
      <c r="GJ163" s="56"/>
      <c r="GK163" s="56"/>
      <c r="GL163" s="56"/>
      <c r="GM163" s="56"/>
      <c r="GN163" s="56"/>
      <c r="GO163" s="56"/>
      <c r="GP163" s="56"/>
      <c r="GQ163" s="56"/>
      <c r="GR163" s="56"/>
      <c r="GS163" s="56"/>
      <c r="GT163" s="56"/>
      <c r="GU163" s="56"/>
      <c r="GV163" s="56"/>
      <c r="GW163" s="56"/>
      <c r="GX163" s="56"/>
      <c r="GY163" s="56"/>
      <c r="GZ163" s="56"/>
      <c r="HA163" s="56"/>
      <c r="HB163" s="56"/>
      <c r="HC163" s="56"/>
      <c r="HD163" s="56"/>
      <c r="HE163" s="56"/>
      <c r="HF163" s="56"/>
      <c r="HG163" s="56"/>
      <c r="HH163" s="56"/>
      <c r="HI163" s="56"/>
      <c r="HJ163" s="56"/>
      <c r="HK163" s="56"/>
      <c r="HL163" s="56"/>
      <c r="HM163" s="56"/>
      <c r="HN163" s="56"/>
      <c r="HO163" s="56"/>
      <c r="HP163" s="56"/>
      <c r="HQ163" s="56"/>
      <c r="HR163" s="56"/>
      <c r="HS163" s="56"/>
      <c r="HT163" s="56"/>
      <c r="HU163" s="56"/>
      <c r="HV163" s="56"/>
      <c r="HW163" s="56"/>
      <c r="HX163" s="56"/>
      <c r="HY163" s="56"/>
      <c r="HZ163" s="56"/>
      <c r="IA163" s="56"/>
      <c r="IB163" s="56"/>
      <c r="IC163" s="56"/>
      <c r="ID163" s="56"/>
      <c r="IE163" s="56"/>
      <c r="IF163" s="56"/>
      <c r="IG163" s="56"/>
      <c r="IH163" s="56"/>
      <c r="II163" s="56"/>
      <c r="IJ163" s="56"/>
      <c r="IK163" s="56"/>
      <c r="IL163" s="56"/>
      <c r="IM163" s="56"/>
      <c r="IO163" s="56"/>
      <c r="IP163" s="56"/>
      <c r="IQ163" s="56"/>
      <c r="IR163" s="56"/>
      <c r="IS163" s="56"/>
      <c r="IT163" s="56"/>
    </row>
    <row r="164" spans="1:254">
      <c r="A164" s="59"/>
      <c r="B164" s="60" t="s">
        <v>352</v>
      </c>
      <c r="C164" s="105"/>
      <c r="D164" s="54"/>
      <c r="E164" s="54"/>
      <c r="F164" s="54"/>
      <c r="G164" s="82"/>
      <c r="H164" s="82"/>
      <c r="I164" s="55"/>
      <c r="J164" s="55"/>
      <c r="K164" s="55"/>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DL164" s="56"/>
      <c r="DM164" s="56"/>
      <c r="DN164" s="56"/>
      <c r="DO164" s="56"/>
      <c r="DP164" s="56"/>
      <c r="DQ164" s="56"/>
      <c r="DR164" s="56"/>
      <c r="DS164" s="56"/>
      <c r="DT164" s="56"/>
      <c r="DU164" s="56"/>
      <c r="DV164" s="56"/>
      <c r="DW164" s="56"/>
      <c r="DX164" s="56"/>
      <c r="DY164" s="56"/>
      <c r="DZ164" s="56"/>
      <c r="EA164" s="56"/>
      <c r="EB164" s="56"/>
      <c r="EC164" s="56"/>
      <c r="ED164" s="56"/>
      <c r="EE164" s="56"/>
      <c r="EF164" s="56"/>
      <c r="EG164" s="56"/>
      <c r="EH164" s="56"/>
      <c r="EI164" s="56"/>
      <c r="EJ164" s="56"/>
      <c r="EK164" s="56"/>
      <c r="EL164" s="56"/>
      <c r="EM164" s="56"/>
      <c r="EN164" s="56"/>
      <c r="EO164" s="56"/>
      <c r="EP164" s="56"/>
      <c r="EQ164" s="56"/>
      <c r="ER164" s="56"/>
      <c r="ES164" s="56"/>
      <c r="ET164" s="56"/>
      <c r="EU164" s="56"/>
      <c r="EV164" s="56"/>
      <c r="EW164" s="56"/>
      <c r="EX164" s="56"/>
      <c r="EY164" s="56"/>
      <c r="EZ164" s="56"/>
      <c r="FA164" s="56"/>
      <c r="FB164" s="56"/>
      <c r="FC164" s="56"/>
      <c r="FD164" s="56"/>
      <c r="FE164" s="56"/>
      <c r="FF164" s="56"/>
      <c r="FG164" s="56"/>
      <c r="FH164" s="56"/>
      <c r="FI164" s="56"/>
      <c r="FJ164" s="56"/>
      <c r="FK164" s="56"/>
      <c r="FL164" s="56"/>
      <c r="FM164" s="56"/>
      <c r="FN164" s="56"/>
      <c r="FO164" s="56"/>
      <c r="FP164" s="56"/>
      <c r="FQ164" s="56"/>
      <c r="FR164" s="56"/>
      <c r="FS164" s="56"/>
      <c r="FT164" s="56"/>
      <c r="FU164" s="56"/>
      <c r="FV164" s="56"/>
      <c r="FW164" s="56"/>
      <c r="FX164" s="56"/>
      <c r="FY164" s="56"/>
      <c r="FZ164" s="56"/>
      <c r="GA164" s="56"/>
      <c r="GB164" s="56"/>
      <c r="GC164" s="56"/>
      <c r="GD164" s="56"/>
      <c r="GE164" s="56"/>
      <c r="GF164" s="56"/>
      <c r="GG164" s="56"/>
      <c r="GH164" s="56"/>
      <c r="GI164" s="56"/>
      <c r="GJ164" s="56"/>
      <c r="GK164" s="56"/>
      <c r="GL164" s="56"/>
      <c r="GM164" s="56"/>
      <c r="GN164" s="56"/>
      <c r="GO164" s="56"/>
      <c r="GP164" s="56"/>
      <c r="GQ164" s="56"/>
      <c r="GR164" s="56"/>
      <c r="GS164" s="56"/>
      <c r="GT164" s="56"/>
      <c r="GU164" s="56"/>
      <c r="GV164" s="56"/>
      <c r="GW164" s="56"/>
      <c r="GX164" s="56"/>
      <c r="GY164" s="56"/>
      <c r="GZ164" s="56"/>
      <c r="HA164" s="56"/>
      <c r="HB164" s="56"/>
      <c r="HC164" s="56"/>
      <c r="HD164" s="56"/>
      <c r="HE164" s="56"/>
      <c r="HF164" s="56"/>
      <c r="HG164" s="56"/>
      <c r="HH164" s="56"/>
      <c r="HI164" s="56"/>
      <c r="HJ164" s="56"/>
      <c r="HK164" s="56"/>
      <c r="HL164" s="56"/>
      <c r="HM164" s="56"/>
      <c r="HN164" s="56"/>
      <c r="HO164" s="56"/>
      <c r="HP164" s="56"/>
      <c r="HQ164" s="56"/>
      <c r="HR164" s="56"/>
      <c r="HS164" s="56"/>
      <c r="HT164" s="56"/>
      <c r="HU164" s="56"/>
      <c r="HV164" s="56"/>
      <c r="HW164" s="56"/>
      <c r="HX164" s="56"/>
      <c r="HY164" s="56"/>
      <c r="HZ164" s="56"/>
      <c r="IA164" s="56"/>
      <c r="IB164" s="56"/>
      <c r="IC164" s="56"/>
      <c r="ID164" s="56"/>
      <c r="IE164" s="56"/>
      <c r="IF164" s="56"/>
      <c r="IG164" s="56"/>
      <c r="IH164" s="56"/>
      <c r="II164" s="56"/>
      <c r="IJ164" s="56"/>
      <c r="IK164" s="56"/>
      <c r="IL164" s="56"/>
      <c r="IM164" s="56"/>
    </row>
    <row r="165" spans="1:254" ht="60">
      <c r="A165" s="59"/>
      <c r="B165" s="60" t="s">
        <v>354</v>
      </c>
      <c r="C165" s="105"/>
      <c r="D165" s="54"/>
      <c r="E165" s="54"/>
      <c r="F165" s="54"/>
      <c r="G165" s="82"/>
      <c r="H165" s="82"/>
      <c r="I165" s="55"/>
      <c r="J165" s="55"/>
      <c r="K165" s="55"/>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c r="BM165" s="56"/>
      <c r="BN165" s="56"/>
      <c r="BO165" s="56"/>
      <c r="BP165" s="56"/>
      <c r="BQ165" s="56"/>
      <c r="BR165" s="56"/>
      <c r="BS165" s="56"/>
      <c r="BT165" s="56"/>
      <c r="BU165" s="56"/>
      <c r="BV165" s="56"/>
      <c r="BW165" s="56"/>
      <c r="BX165" s="56"/>
      <c r="BY165" s="56"/>
      <c r="BZ165" s="56"/>
      <c r="CA165" s="56"/>
      <c r="CB165" s="56"/>
      <c r="CC165" s="56"/>
      <c r="CD165" s="56"/>
      <c r="CE165" s="56"/>
      <c r="CF165" s="56"/>
      <c r="CG165" s="56"/>
      <c r="CH165" s="56"/>
      <c r="CI165" s="56"/>
      <c r="CJ165" s="56"/>
      <c r="CK165" s="56"/>
      <c r="CL165" s="56"/>
      <c r="CM165" s="56"/>
      <c r="CN165" s="56"/>
      <c r="CO165" s="56"/>
      <c r="CP165" s="56"/>
      <c r="CQ165" s="56"/>
      <c r="CR165" s="56"/>
      <c r="CS165" s="56"/>
      <c r="CT165" s="56"/>
      <c r="CU165" s="56"/>
      <c r="CV165" s="56"/>
      <c r="CW165" s="56"/>
      <c r="CX165" s="56"/>
      <c r="CY165" s="56"/>
      <c r="CZ165" s="56"/>
      <c r="DA165" s="56"/>
      <c r="DB165" s="56"/>
      <c r="DC165" s="56"/>
      <c r="DD165" s="56"/>
      <c r="DE165" s="56"/>
      <c r="DF165" s="56"/>
      <c r="DG165" s="56"/>
      <c r="DH165" s="56"/>
      <c r="DI165" s="56"/>
      <c r="DJ165" s="56"/>
      <c r="DK165" s="56"/>
      <c r="DL165" s="56"/>
      <c r="DM165" s="56"/>
      <c r="DN165" s="56"/>
      <c r="DO165" s="56"/>
      <c r="DP165" s="56"/>
      <c r="DQ165" s="56"/>
      <c r="DR165" s="56"/>
      <c r="DS165" s="56"/>
      <c r="DT165" s="56"/>
      <c r="DU165" s="56"/>
      <c r="DV165" s="56"/>
      <c r="DW165" s="56"/>
      <c r="DX165" s="56"/>
      <c r="DY165" s="56"/>
      <c r="DZ165" s="56"/>
      <c r="EA165" s="56"/>
      <c r="EB165" s="56"/>
      <c r="EC165" s="56"/>
      <c r="ED165" s="56"/>
      <c r="EE165" s="56"/>
      <c r="EF165" s="56"/>
      <c r="EG165" s="56"/>
      <c r="EH165" s="56"/>
      <c r="EI165" s="56"/>
      <c r="EJ165" s="56"/>
      <c r="EK165" s="56"/>
      <c r="EL165" s="56"/>
      <c r="EM165" s="56"/>
      <c r="EN165" s="56"/>
      <c r="EO165" s="56"/>
      <c r="EP165" s="56"/>
      <c r="EQ165" s="56"/>
      <c r="ER165" s="56"/>
      <c r="ES165" s="56"/>
      <c r="ET165" s="56"/>
      <c r="EU165" s="56"/>
      <c r="EV165" s="56"/>
      <c r="EW165" s="56"/>
      <c r="EX165" s="56"/>
      <c r="EY165" s="56"/>
      <c r="EZ165" s="56"/>
      <c r="FA165" s="56"/>
      <c r="FB165" s="56"/>
      <c r="FC165" s="56"/>
      <c r="FD165" s="56"/>
      <c r="FE165" s="56"/>
      <c r="FF165" s="56"/>
      <c r="FG165" s="56"/>
      <c r="FH165" s="56"/>
      <c r="FI165" s="56"/>
      <c r="FJ165" s="56"/>
      <c r="FK165" s="56"/>
      <c r="FL165" s="56"/>
      <c r="FM165" s="56"/>
      <c r="FN165" s="56"/>
      <c r="FO165" s="56"/>
      <c r="FP165" s="56"/>
      <c r="FQ165" s="56"/>
      <c r="FR165" s="56"/>
      <c r="FS165" s="56"/>
      <c r="FT165" s="56"/>
      <c r="FU165" s="56"/>
      <c r="FV165" s="56"/>
      <c r="FW165" s="56"/>
      <c r="FX165" s="56"/>
      <c r="FY165" s="56"/>
      <c r="FZ165" s="56"/>
      <c r="GA165" s="56"/>
      <c r="GB165" s="56"/>
      <c r="GC165" s="56"/>
      <c r="GD165" s="56"/>
      <c r="GE165" s="56"/>
      <c r="GF165" s="56"/>
      <c r="GG165" s="56"/>
      <c r="GH165" s="56"/>
      <c r="GI165" s="56"/>
      <c r="GJ165" s="56"/>
      <c r="GK165" s="56"/>
      <c r="GL165" s="56"/>
      <c r="GM165" s="56"/>
      <c r="GN165" s="56"/>
      <c r="GO165" s="56"/>
      <c r="GP165" s="56"/>
      <c r="GQ165" s="56"/>
      <c r="GR165" s="56"/>
      <c r="GS165" s="56"/>
      <c r="GT165" s="56"/>
      <c r="GU165" s="56"/>
      <c r="GV165" s="56"/>
      <c r="GW165" s="56"/>
      <c r="GX165" s="56"/>
      <c r="GY165" s="56"/>
      <c r="GZ165" s="56"/>
      <c r="HA165" s="56"/>
      <c r="HB165" s="56"/>
      <c r="HC165" s="56"/>
      <c r="HD165" s="56"/>
      <c r="HE165" s="56"/>
      <c r="HF165" s="56"/>
      <c r="HG165" s="56"/>
      <c r="HH165" s="56"/>
      <c r="HI165" s="56"/>
      <c r="HJ165" s="56"/>
      <c r="HK165" s="56"/>
      <c r="HL165" s="56"/>
      <c r="HM165" s="56"/>
      <c r="HN165" s="56"/>
      <c r="HO165" s="56"/>
      <c r="HP165" s="56"/>
      <c r="HQ165" s="56"/>
      <c r="HR165" s="56"/>
      <c r="HS165" s="56"/>
      <c r="HT165" s="56"/>
      <c r="HU165" s="56"/>
      <c r="HV165" s="56"/>
      <c r="HW165" s="56"/>
      <c r="HX165" s="56"/>
      <c r="HY165" s="56"/>
      <c r="HZ165" s="56"/>
      <c r="IA165" s="56"/>
      <c r="IB165" s="56"/>
      <c r="IC165" s="56"/>
      <c r="ID165" s="56"/>
      <c r="IE165" s="56"/>
      <c r="IF165" s="56"/>
      <c r="IG165" s="56"/>
      <c r="IH165" s="56"/>
      <c r="II165" s="56"/>
      <c r="IJ165" s="56"/>
      <c r="IK165" s="56"/>
      <c r="IL165" s="56"/>
      <c r="IM165" s="56"/>
    </row>
    <row r="166" spans="1:254" ht="45">
      <c r="A166" s="59"/>
      <c r="B166" s="75" t="s">
        <v>468</v>
      </c>
      <c r="C166" s="105"/>
      <c r="D166" s="54"/>
      <c r="E166" s="54"/>
      <c r="F166" s="54"/>
      <c r="G166" s="82"/>
      <c r="H166" s="82"/>
      <c r="I166" s="55"/>
      <c r="J166" s="55"/>
      <c r="K166" s="55"/>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6"/>
      <c r="BY166" s="56"/>
      <c r="BZ166" s="56"/>
      <c r="CA166" s="56"/>
      <c r="CB166" s="56"/>
      <c r="CC166" s="56"/>
      <c r="CD166" s="56"/>
      <c r="CE166" s="56"/>
      <c r="CF166" s="56"/>
      <c r="CG166" s="56"/>
      <c r="CH166" s="56"/>
      <c r="CI166" s="56"/>
      <c r="CJ166" s="56"/>
      <c r="CK166" s="56"/>
      <c r="CL166" s="56"/>
      <c r="CM166" s="56"/>
      <c r="CN166" s="56"/>
      <c r="CO166" s="56"/>
      <c r="CP166" s="56"/>
      <c r="CQ166" s="56"/>
      <c r="CR166" s="56"/>
      <c r="CS166" s="56"/>
      <c r="CT166" s="56"/>
      <c r="CU166" s="56"/>
      <c r="CV166" s="56"/>
      <c r="CW166" s="56"/>
      <c r="CX166" s="56"/>
      <c r="CY166" s="56"/>
      <c r="CZ166" s="56"/>
      <c r="DA166" s="56"/>
      <c r="DB166" s="56"/>
      <c r="DC166" s="56"/>
      <c r="DD166" s="56"/>
      <c r="DE166" s="56"/>
      <c r="DF166" s="56"/>
      <c r="DG166" s="56"/>
      <c r="DH166" s="56"/>
      <c r="DI166" s="56"/>
      <c r="DJ166" s="56"/>
      <c r="DK166" s="56"/>
      <c r="DL166" s="56"/>
      <c r="DM166" s="56"/>
      <c r="DN166" s="56"/>
      <c r="DO166" s="56"/>
      <c r="DP166" s="56"/>
      <c r="DQ166" s="56"/>
      <c r="DR166" s="56"/>
      <c r="DS166" s="56"/>
      <c r="DT166" s="56"/>
      <c r="DU166" s="56"/>
      <c r="DV166" s="56"/>
      <c r="DW166" s="56"/>
      <c r="DX166" s="56"/>
      <c r="DY166" s="56"/>
      <c r="DZ166" s="56"/>
      <c r="EA166" s="56"/>
      <c r="EB166" s="56"/>
      <c r="EC166" s="56"/>
      <c r="ED166" s="56"/>
      <c r="EE166" s="56"/>
      <c r="EF166" s="56"/>
      <c r="EG166" s="56"/>
      <c r="EH166" s="56"/>
      <c r="EI166" s="56"/>
      <c r="EJ166" s="56"/>
      <c r="EK166" s="56"/>
      <c r="EL166" s="56"/>
      <c r="EM166" s="56"/>
      <c r="EN166" s="56"/>
      <c r="EO166" s="56"/>
      <c r="EP166" s="56"/>
      <c r="EQ166" s="56"/>
      <c r="ER166" s="56"/>
      <c r="ES166" s="56"/>
      <c r="ET166" s="56"/>
      <c r="EU166" s="56"/>
      <c r="EV166" s="56"/>
      <c r="EW166" s="56"/>
      <c r="EX166" s="56"/>
      <c r="EY166" s="56"/>
      <c r="EZ166" s="56"/>
      <c r="FA166" s="56"/>
      <c r="FB166" s="56"/>
      <c r="FC166" s="56"/>
      <c r="FD166" s="56"/>
      <c r="FE166" s="56"/>
      <c r="FF166" s="56"/>
      <c r="FG166" s="56"/>
      <c r="FH166" s="56"/>
      <c r="FI166" s="56"/>
      <c r="FJ166" s="56"/>
      <c r="FK166" s="56"/>
      <c r="FL166" s="56"/>
      <c r="FM166" s="56"/>
      <c r="FN166" s="56"/>
      <c r="FO166" s="56"/>
      <c r="FP166" s="56"/>
      <c r="FQ166" s="56"/>
      <c r="FR166" s="56"/>
      <c r="FS166" s="56"/>
      <c r="FT166" s="56"/>
      <c r="FU166" s="56"/>
      <c r="FV166" s="56"/>
      <c r="FW166" s="56"/>
      <c r="FX166" s="56"/>
      <c r="FY166" s="56"/>
      <c r="FZ166" s="56"/>
      <c r="GA166" s="56"/>
      <c r="GB166" s="56"/>
      <c r="GC166" s="56"/>
      <c r="GD166" s="56"/>
      <c r="GE166" s="56"/>
      <c r="GF166" s="56"/>
      <c r="GG166" s="56"/>
      <c r="GH166" s="56"/>
      <c r="GI166" s="56"/>
      <c r="GJ166" s="56"/>
      <c r="GK166" s="56"/>
      <c r="GL166" s="56"/>
      <c r="GM166" s="56"/>
      <c r="GN166" s="56"/>
      <c r="GO166" s="56"/>
      <c r="GP166" s="56"/>
      <c r="GQ166" s="56"/>
      <c r="GR166" s="56"/>
      <c r="GS166" s="56"/>
      <c r="GT166" s="56"/>
      <c r="GU166" s="56"/>
      <c r="GV166" s="56"/>
      <c r="GW166" s="56"/>
      <c r="GX166" s="56"/>
      <c r="GY166" s="56"/>
      <c r="GZ166" s="56"/>
      <c r="HA166" s="56"/>
      <c r="HB166" s="56"/>
      <c r="HC166" s="56"/>
      <c r="HD166" s="56"/>
      <c r="HE166" s="56"/>
      <c r="HF166" s="56"/>
      <c r="HG166" s="56"/>
      <c r="HH166" s="56"/>
      <c r="HI166" s="56"/>
      <c r="HJ166" s="56"/>
      <c r="HK166" s="56"/>
      <c r="HL166" s="56"/>
      <c r="HM166" s="56"/>
      <c r="HN166" s="56"/>
      <c r="HO166" s="56"/>
      <c r="HP166" s="56"/>
      <c r="HQ166" s="56"/>
      <c r="HR166" s="56"/>
      <c r="HS166" s="56"/>
      <c r="HT166" s="56"/>
      <c r="HU166" s="56"/>
      <c r="HV166" s="56"/>
      <c r="HW166" s="56"/>
      <c r="HX166" s="56"/>
      <c r="HY166" s="56"/>
      <c r="HZ166" s="56"/>
      <c r="IA166" s="56"/>
      <c r="IB166" s="56"/>
      <c r="IC166" s="56"/>
      <c r="ID166" s="56"/>
      <c r="IE166" s="56"/>
      <c r="IF166" s="56"/>
      <c r="IG166" s="56"/>
      <c r="IH166" s="56"/>
      <c r="II166" s="56"/>
      <c r="IJ166" s="56"/>
      <c r="IK166" s="56"/>
      <c r="IL166" s="56"/>
      <c r="IM166" s="56"/>
    </row>
    <row r="167" spans="1:254" ht="30">
      <c r="A167" s="59"/>
      <c r="B167" s="75" t="s">
        <v>385</v>
      </c>
      <c r="C167" s="105">
        <f>C168+C169</f>
        <v>0</v>
      </c>
      <c r="D167" s="105">
        <f t="shared" ref="D167:H167" si="61">D168+D169</f>
        <v>0</v>
      </c>
      <c r="E167" s="105">
        <f t="shared" si="61"/>
        <v>0</v>
      </c>
      <c r="F167" s="105">
        <f t="shared" si="61"/>
        <v>0</v>
      </c>
      <c r="G167" s="105">
        <f t="shared" si="61"/>
        <v>0</v>
      </c>
      <c r="H167" s="105">
        <f t="shared" si="61"/>
        <v>0</v>
      </c>
      <c r="I167" s="55"/>
      <c r="J167" s="55"/>
      <c r="K167" s="55"/>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6"/>
      <c r="DG167" s="56"/>
      <c r="DH167" s="56"/>
      <c r="DI167" s="56"/>
      <c r="DJ167" s="56"/>
      <c r="DK167" s="56"/>
      <c r="DL167" s="56"/>
      <c r="DM167" s="56"/>
      <c r="DN167" s="56"/>
      <c r="DO167" s="56"/>
      <c r="DP167" s="56"/>
      <c r="DQ167" s="56"/>
      <c r="DR167" s="56"/>
      <c r="DS167" s="56"/>
      <c r="DT167" s="56"/>
      <c r="DU167" s="56"/>
      <c r="DV167" s="56"/>
      <c r="DW167" s="56"/>
      <c r="DX167" s="56"/>
      <c r="DY167" s="56"/>
      <c r="DZ167" s="56"/>
      <c r="EA167" s="56"/>
      <c r="EB167" s="56"/>
      <c r="EC167" s="56"/>
      <c r="ED167" s="56"/>
      <c r="EE167" s="56"/>
      <c r="EF167" s="56"/>
      <c r="EG167" s="56"/>
      <c r="EH167" s="56"/>
      <c r="EI167" s="56"/>
      <c r="EJ167" s="56"/>
      <c r="EK167" s="56"/>
      <c r="EL167" s="56"/>
      <c r="EM167" s="56"/>
      <c r="EN167" s="56"/>
      <c r="EO167" s="56"/>
      <c r="EP167" s="56"/>
      <c r="EQ167" s="56"/>
      <c r="ER167" s="56"/>
      <c r="ES167" s="56"/>
      <c r="ET167" s="56"/>
      <c r="EU167" s="56"/>
      <c r="EV167" s="56"/>
      <c r="EW167" s="56"/>
      <c r="EX167" s="56"/>
      <c r="EY167" s="56"/>
      <c r="EZ167" s="56"/>
      <c r="FA167" s="56"/>
      <c r="FB167" s="56"/>
      <c r="FC167" s="56"/>
      <c r="FD167" s="56"/>
      <c r="FE167" s="56"/>
      <c r="FF167" s="56"/>
      <c r="FG167" s="56"/>
      <c r="FH167" s="56"/>
      <c r="FI167" s="56"/>
      <c r="FJ167" s="56"/>
      <c r="FK167" s="56"/>
      <c r="FL167" s="56"/>
      <c r="FM167" s="56"/>
      <c r="FN167" s="56"/>
      <c r="FO167" s="56"/>
      <c r="FP167" s="56"/>
      <c r="FQ167" s="56"/>
      <c r="FR167" s="56"/>
      <c r="FS167" s="56"/>
      <c r="FT167" s="56"/>
      <c r="FU167" s="56"/>
      <c r="FV167" s="56"/>
      <c r="FW167" s="56"/>
      <c r="FX167" s="56"/>
      <c r="FY167" s="56"/>
      <c r="FZ167" s="56"/>
      <c r="GA167" s="56"/>
      <c r="GB167" s="56"/>
      <c r="GC167" s="56"/>
      <c r="GD167" s="56"/>
      <c r="GE167" s="56"/>
      <c r="GF167" s="56"/>
      <c r="GG167" s="56"/>
      <c r="GH167" s="56"/>
      <c r="GI167" s="56"/>
      <c r="GJ167" s="56"/>
      <c r="GK167" s="56"/>
      <c r="GL167" s="56"/>
      <c r="GM167" s="56"/>
      <c r="GN167" s="56"/>
      <c r="GO167" s="56"/>
      <c r="GP167" s="56"/>
      <c r="GQ167" s="56"/>
      <c r="GR167" s="56"/>
      <c r="GS167" s="56"/>
      <c r="GT167" s="56"/>
      <c r="GU167" s="56"/>
      <c r="GV167" s="56"/>
      <c r="GW167" s="56"/>
      <c r="GX167" s="56"/>
      <c r="GY167" s="56"/>
      <c r="GZ167" s="56"/>
      <c r="HA167" s="56"/>
      <c r="HB167" s="56"/>
      <c r="HC167" s="56"/>
      <c r="HD167" s="56"/>
      <c r="HE167" s="56"/>
      <c r="HF167" s="56"/>
      <c r="HG167" s="56"/>
      <c r="HH167" s="56"/>
      <c r="HI167" s="56"/>
      <c r="HJ167" s="56"/>
      <c r="HK167" s="56"/>
      <c r="HL167" s="56"/>
      <c r="HM167" s="56"/>
      <c r="HN167" s="56"/>
      <c r="HO167" s="56"/>
      <c r="HP167" s="56"/>
      <c r="HQ167" s="56"/>
      <c r="HR167" s="56"/>
      <c r="HS167" s="56"/>
      <c r="HT167" s="56"/>
      <c r="HU167" s="56"/>
      <c r="HV167" s="56"/>
      <c r="HW167" s="56"/>
      <c r="HX167" s="56"/>
      <c r="HY167" s="56"/>
      <c r="HZ167" s="56"/>
      <c r="IA167" s="56"/>
      <c r="IB167" s="56"/>
      <c r="IC167" s="56"/>
      <c r="ID167" s="56"/>
      <c r="IE167" s="56"/>
      <c r="IF167" s="56"/>
      <c r="IG167" s="56"/>
      <c r="IH167" s="56"/>
      <c r="II167" s="56"/>
      <c r="IJ167" s="56"/>
      <c r="IK167" s="56"/>
      <c r="IL167" s="56"/>
      <c r="IM167" s="56"/>
      <c r="IN167" s="56"/>
    </row>
    <row r="168" spans="1:254">
      <c r="A168" s="59"/>
      <c r="B168" s="75" t="s">
        <v>352</v>
      </c>
      <c r="C168" s="105"/>
      <c r="D168" s="54"/>
      <c r="E168" s="54"/>
      <c r="F168" s="54"/>
      <c r="G168" s="82"/>
      <c r="H168" s="82"/>
      <c r="I168" s="55"/>
      <c r="J168" s="55"/>
      <c r="K168" s="55"/>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c r="CO168" s="56"/>
      <c r="CP168" s="56"/>
      <c r="CQ168" s="56"/>
      <c r="CR168" s="56"/>
      <c r="CS168" s="56"/>
      <c r="CT168" s="56"/>
      <c r="CU168" s="56"/>
      <c r="CV168" s="56"/>
      <c r="CW168" s="56"/>
      <c r="CX168" s="56"/>
      <c r="CY168" s="56"/>
      <c r="CZ168" s="56"/>
      <c r="DA168" s="56"/>
      <c r="DB168" s="56"/>
      <c r="DC168" s="56"/>
      <c r="DD168" s="56"/>
      <c r="DE168" s="56"/>
      <c r="DF168" s="56"/>
      <c r="DG168" s="56"/>
      <c r="DH168" s="56"/>
      <c r="DI168" s="56"/>
      <c r="DJ168" s="56"/>
      <c r="DK168" s="56"/>
      <c r="DL168" s="56"/>
      <c r="DM168" s="56"/>
      <c r="DN168" s="56"/>
      <c r="DO168" s="56"/>
      <c r="DP168" s="56"/>
      <c r="DQ168" s="56"/>
      <c r="DR168" s="56"/>
      <c r="DS168" s="56"/>
      <c r="DT168" s="56"/>
      <c r="DU168" s="56"/>
      <c r="DV168" s="56"/>
      <c r="DW168" s="56"/>
      <c r="DX168" s="56"/>
      <c r="DY168" s="56"/>
      <c r="DZ168" s="56"/>
      <c r="EA168" s="56"/>
      <c r="EB168" s="56"/>
      <c r="EC168" s="56"/>
      <c r="ED168" s="56"/>
      <c r="EE168" s="56"/>
      <c r="EF168" s="56"/>
      <c r="EG168" s="56"/>
      <c r="EH168" s="56"/>
      <c r="EI168" s="56"/>
      <c r="EJ168" s="56"/>
      <c r="EK168" s="56"/>
      <c r="EL168" s="56"/>
      <c r="EM168" s="56"/>
      <c r="EN168" s="56"/>
      <c r="EO168" s="56"/>
      <c r="EP168" s="56"/>
      <c r="EQ168" s="56"/>
      <c r="ER168" s="56"/>
      <c r="ES168" s="56"/>
      <c r="ET168" s="56"/>
      <c r="EU168" s="56"/>
      <c r="EV168" s="56"/>
      <c r="EW168" s="56"/>
      <c r="EX168" s="56"/>
      <c r="EY168" s="56"/>
      <c r="EZ168" s="56"/>
      <c r="FA168" s="56"/>
      <c r="FB168" s="56"/>
      <c r="FC168" s="56"/>
      <c r="FD168" s="56"/>
      <c r="FE168" s="56"/>
      <c r="FF168" s="56"/>
      <c r="FG168" s="56"/>
      <c r="FH168" s="56"/>
      <c r="FI168" s="56"/>
      <c r="FJ168" s="56"/>
      <c r="FK168" s="56"/>
      <c r="FL168" s="56"/>
      <c r="FM168" s="56"/>
      <c r="FN168" s="56"/>
      <c r="FO168" s="56"/>
      <c r="FP168" s="56"/>
      <c r="FQ168" s="56"/>
      <c r="FR168" s="56"/>
      <c r="FS168" s="56"/>
      <c r="FT168" s="56"/>
      <c r="FU168" s="56"/>
      <c r="FV168" s="56"/>
      <c r="FW168" s="56"/>
      <c r="FX168" s="56"/>
      <c r="FY168" s="56"/>
      <c r="FZ168" s="56"/>
      <c r="GA168" s="56"/>
      <c r="GB168" s="56"/>
      <c r="GC168" s="56"/>
      <c r="GD168" s="56"/>
      <c r="GE168" s="56"/>
      <c r="GF168" s="56"/>
      <c r="GG168" s="56"/>
      <c r="GH168" s="56"/>
      <c r="GI168" s="56"/>
      <c r="GJ168" s="56"/>
      <c r="GK168" s="56"/>
      <c r="GL168" s="56"/>
      <c r="GM168" s="56"/>
      <c r="GN168" s="56"/>
      <c r="GO168" s="56"/>
      <c r="GP168" s="56"/>
      <c r="GQ168" s="56"/>
      <c r="GR168" s="56"/>
      <c r="GS168" s="56"/>
      <c r="GT168" s="56"/>
      <c r="GU168" s="56"/>
      <c r="GV168" s="56"/>
      <c r="GW168" s="56"/>
      <c r="GX168" s="56"/>
      <c r="GY168" s="56"/>
      <c r="GZ168" s="56"/>
      <c r="HA168" s="56"/>
      <c r="HB168" s="56"/>
      <c r="HC168" s="56"/>
      <c r="HD168" s="56"/>
      <c r="HE168" s="56"/>
      <c r="HF168" s="56"/>
      <c r="HG168" s="56"/>
      <c r="HH168" s="56"/>
      <c r="HI168" s="56"/>
      <c r="HJ168" s="56"/>
      <c r="HK168" s="56"/>
      <c r="HL168" s="56"/>
      <c r="HM168" s="56"/>
      <c r="HN168" s="56"/>
      <c r="HO168" s="56"/>
      <c r="HP168" s="56"/>
      <c r="HQ168" s="56"/>
      <c r="HR168" s="56"/>
      <c r="HS168" s="56"/>
      <c r="HT168" s="56"/>
      <c r="HU168" s="56"/>
      <c r="HV168" s="56"/>
      <c r="HW168" s="56"/>
      <c r="HX168" s="56"/>
      <c r="HY168" s="56"/>
      <c r="HZ168" s="56"/>
      <c r="IA168" s="56"/>
      <c r="IB168" s="56"/>
      <c r="IC168" s="56"/>
      <c r="ID168" s="56"/>
      <c r="IE168" s="56"/>
      <c r="IF168" s="56"/>
      <c r="IG168" s="56"/>
      <c r="IH168" s="56"/>
      <c r="II168" s="56"/>
      <c r="IJ168" s="56"/>
      <c r="IK168" s="56"/>
      <c r="IL168" s="56"/>
      <c r="IM168" s="56"/>
      <c r="IN168" s="56"/>
    </row>
    <row r="169" spans="1:254" ht="60">
      <c r="A169" s="59"/>
      <c r="B169" s="75" t="s">
        <v>354</v>
      </c>
      <c r="C169" s="105"/>
      <c r="D169" s="54"/>
      <c r="E169" s="54"/>
      <c r="F169" s="54"/>
      <c r="G169" s="82"/>
      <c r="H169" s="82"/>
      <c r="I169" s="55"/>
      <c r="J169" s="55"/>
      <c r="K169" s="55"/>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c r="DH169" s="56"/>
      <c r="DI169" s="56"/>
      <c r="DJ169" s="56"/>
      <c r="DK169" s="56"/>
      <c r="DL169" s="56"/>
      <c r="DM169" s="56"/>
      <c r="DN169" s="56"/>
      <c r="DO169" s="56"/>
      <c r="DP169" s="56"/>
      <c r="DQ169" s="56"/>
      <c r="DR169" s="56"/>
      <c r="DS169" s="56"/>
      <c r="DT169" s="56"/>
      <c r="DU169" s="56"/>
      <c r="DV169" s="56"/>
      <c r="DW169" s="56"/>
      <c r="DX169" s="56"/>
      <c r="DY169" s="56"/>
      <c r="DZ169" s="56"/>
      <c r="EA169" s="56"/>
      <c r="EB169" s="56"/>
      <c r="EC169" s="56"/>
      <c r="ED169" s="56"/>
      <c r="EE169" s="56"/>
      <c r="EF169" s="56"/>
      <c r="EG169" s="56"/>
      <c r="EH169" s="56"/>
      <c r="EI169" s="56"/>
      <c r="EJ169" s="56"/>
      <c r="EK169" s="56"/>
      <c r="EL169" s="56"/>
      <c r="EM169" s="56"/>
      <c r="EN169" s="56"/>
      <c r="EO169" s="56"/>
      <c r="EP169" s="56"/>
      <c r="EQ169" s="56"/>
      <c r="ER169" s="56"/>
      <c r="ES169" s="56"/>
      <c r="ET169" s="56"/>
      <c r="EU169" s="56"/>
      <c r="EV169" s="56"/>
      <c r="EW169" s="56"/>
      <c r="EX169" s="56"/>
      <c r="EY169" s="56"/>
      <c r="EZ169" s="56"/>
      <c r="FA169" s="56"/>
      <c r="FB169" s="56"/>
      <c r="FC169" s="56"/>
      <c r="FD169" s="56"/>
      <c r="FE169" s="56"/>
      <c r="FF169" s="56"/>
      <c r="FG169" s="56"/>
      <c r="FH169" s="56"/>
      <c r="FI169" s="56"/>
      <c r="FJ169" s="56"/>
      <c r="FK169" s="56"/>
      <c r="FL169" s="56"/>
      <c r="FM169" s="56"/>
      <c r="FN169" s="56"/>
      <c r="FO169" s="56"/>
      <c r="FP169" s="56"/>
      <c r="FQ169" s="56"/>
      <c r="FR169" s="56"/>
      <c r="FS169" s="56"/>
      <c r="FT169" s="56"/>
      <c r="FU169" s="56"/>
      <c r="FV169" s="56"/>
      <c r="FW169" s="56"/>
      <c r="FX169" s="56"/>
      <c r="FY169" s="56"/>
      <c r="FZ169" s="56"/>
      <c r="GA169" s="56"/>
      <c r="GB169" s="56"/>
      <c r="GC169" s="56"/>
      <c r="GD169" s="56"/>
      <c r="GE169" s="56"/>
      <c r="GF169" s="56"/>
      <c r="GG169" s="56"/>
      <c r="GH169" s="56"/>
      <c r="GI169" s="56"/>
      <c r="GJ169" s="56"/>
      <c r="GK169" s="56"/>
      <c r="GL169" s="56"/>
      <c r="GM169" s="56"/>
      <c r="GN169" s="56"/>
      <c r="GO169" s="56"/>
      <c r="GP169" s="56"/>
      <c r="GQ169" s="56"/>
      <c r="GR169" s="56"/>
      <c r="GS169" s="56"/>
      <c r="GT169" s="56"/>
      <c r="GU169" s="56"/>
      <c r="GV169" s="56"/>
      <c r="GW169" s="56"/>
      <c r="GX169" s="56"/>
      <c r="GY169" s="56"/>
      <c r="GZ169" s="56"/>
      <c r="HA169" s="56"/>
      <c r="HB169" s="56"/>
      <c r="HC169" s="56"/>
      <c r="HD169" s="56"/>
      <c r="HE169" s="56"/>
      <c r="HF169" s="56"/>
      <c r="HG169" s="56"/>
      <c r="HH169" s="56"/>
      <c r="HI169" s="56"/>
      <c r="HJ169" s="56"/>
      <c r="HK169" s="56"/>
      <c r="HL169" s="56"/>
      <c r="HM169" s="56"/>
      <c r="HN169" s="56"/>
      <c r="HO169" s="56"/>
      <c r="HP169" s="56"/>
      <c r="HQ169" s="56"/>
      <c r="HR169" s="56"/>
      <c r="HS169" s="56"/>
      <c r="HT169" s="56"/>
      <c r="HU169" s="56"/>
      <c r="HV169" s="56"/>
      <c r="HW169" s="56"/>
      <c r="HX169" s="56"/>
      <c r="HY169" s="56"/>
      <c r="HZ169" s="56"/>
      <c r="IA169" s="56"/>
      <c r="IB169" s="56"/>
      <c r="IC169" s="56"/>
      <c r="ID169" s="56"/>
      <c r="IE169" s="56"/>
      <c r="IF169" s="56"/>
      <c r="IG169" s="56"/>
      <c r="IH169" s="56"/>
      <c r="II169" s="56"/>
      <c r="IJ169" s="56"/>
      <c r="IK169" s="56"/>
      <c r="IL169" s="56"/>
      <c r="IM169" s="56"/>
      <c r="IN169" s="56"/>
    </row>
    <row r="170" spans="1:254" s="56" customFormat="1" ht="30">
      <c r="A170" s="59"/>
      <c r="B170" s="76" t="s">
        <v>386</v>
      </c>
      <c r="C170" s="105">
        <f t="shared" ref="C170:H170" si="62">C171+C174+C175+C178</f>
        <v>0</v>
      </c>
      <c r="D170" s="105">
        <f t="shared" si="62"/>
        <v>0</v>
      </c>
      <c r="E170" s="105">
        <f t="shared" si="62"/>
        <v>0</v>
      </c>
      <c r="F170" s="105">
        <f t="shared" si="62"/>
        <v>0</v>
      </c>
      <c r="G170" s="105">
        <f t="shared" si="62"/>
        <v>0</v>
      </c>
      <c r="H170" s="105">
        <f t="shared" si="62"/>
        <v>0</v>
      </c>
      <c r="I170" s="55"/>
      <c r="J170" s="55"/>
      <c r="K170" s="55"/>
      <c r="IO170" s="39"/>
      <c r="IP170" s="39"/>
      <c r="IQ170" s="39"/>
      <c r="IR170" s="39"/>
      <c r="IS170" s="39"/>
      <c r="IT170" s="39"/>
    </row>
    <row r="171" spans="1:254" s="56" customFormat="1">
      <c r="A171" s="59"/>
      <c r="B171" s="77" t="s">
        <v>387</v>
      </c>
      <c r="C171" s="105">
        <f t="shared" ref="C171:H171" si="63">C172+C173</f>
        <v>0</v>
      </c>
      <c r="D171" s="105">
        <f t="shared" si="63"/>
        <v>0</v>
      </c>
      <c r="E171" s="105">
        <f t="shared" si="63"/>
        <v>0</v>
      </c>
      <c r="F171" s="105">
        <f t="shared" si="63"/>
        <v>0</v>
      </c>
      <c r="G171" s="105">
        <f t="shared" si="63"/>
        <v>0</v>
      </c>
      <c r="H171" s="105">
        <f t="shared" si="63"/>
        <v>0</v>
      </c>
      <c r="I171" s="55"/>
      <c r="J171" s="55"/>
      <c r="K171" s="55"/>
      <c r="IO171" s="39"/>
      <c r="IP171" s="39"/>
      <c r="IQ171" s="39"/>
      <c r="IR171" s="39"/>
      <c r="IS171" s="39"/>
      <c r="IT171" s="39"/>
    </row>
    <row r="172" spans="1:254">
      <c r="A172" s="59"/>
      <c r="B172" s="77" t="s">
        <v>352</v>
      </c>
      <c r="C172" s="105"/>
      <c r="D172" s="54"/>
      <c r="E172" s="54"/>
      <c r="F172" s="54"/>
      <c r="G172" s="82"/>
      <c r="H172" s="82"/>
      <c r="I172" s="55"/>
      <c r="J172" s="55"/>
      <c r="K172" s="55"/>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c r="CV172" s="56"/>
      <c r="CW172" s="56"/>
      <c r="CX172" s="56"/>
      <c r="CY172" s="56"/>
      <c r="CZ172" s="56"/>
      <c r="DA172" s="56"/>
      <c r="DB172" s="56"/>
      <c r="DC172" s="56"/>
      <c r="DD172" s="56"/>
      <c r="DE172" s="56"/>
      <c r="DF172" s="56"/>
      <c r="DG172" s="56"/>
      <c r="DH172" s="56"/>
      <c r="DI172" s="56"/>
      <c r="DJ172" s="56"/>
      <c r="DK172" s="56"/>
      <c r="DL172" s="56"/>
      <c r="DM172" s="56"/>
      <c r="DN172" s="56"/>
      <c r="DO172" s="56"/>
      <c r="DP172" s="56"/>
      <c r="DQ172" s="56"/>
      <c r="DR172" s="56"/>
      <c r="DS172" s="56"/>
      <c r="DT172" s="56"/>
      <c r="DU172" s="56"/>
      <c r="DV172" s="56"/>
      <c r="DW172" s="56"/>
      <c r="DX172" s="56"/>
      <c r="DY172" s="56"/>
      <c r="DZ172" s="56"/>
      <c r="EA172" s="56"/>
      <c r="EB172" s="56"/>
      <c r="EC172" s="56"/>
      <c r="ED172" s="56"/>
      <c r="EE172" s="56"/>
      <c r="EF172" s="56"/>
      <c r="EG172" s="56"/>
      <c r="EH172" s="56"/>
      <c r="EI172" s="56"/>
      <c r="EJ172" s="56"/>
      <c r="EK172" s="56"/>
      <c r="EL172" s="56"/>
      <c r="EM172" s="56"/>
      <c r="EN172" s="56"/>
      <c r="EO172" s="56"/>
      <c r="EP172" s="56"/>
      <c r="EQ172" s="56"/>
      <c r="ER172" s="56"/>
      <c r="ES172" s="56"/>
      <c r="ET172" s="56"/>
      <c r="EU172" s="56"/>
      <c r="EV172" s="56"/>
      <c r="EW172" s="56"/>
      <c r="EX172" s="56"/>
      <c r="EY172" s="56"/>
      <c r="EZ172" s="56"/>
      <c r="FA172" s="56"/>
      <c r="FB172" s="56"/>
      <c r="FC172" s="56"/>
      <c r="FD172" s="56"/>
      <c r="FE172" s="56"/>
      <c r="FF172" s="56"/>
      <c r="FG172" s="56"/>
      <c r="FH172" s="56"/>
      <c r="FI172" s="56"/>
      <c r="FJ172" s="56"/>
      <c r="FK172" s="56"/>
      <c r="FL172" s="56"/>
      <c r="FM172" s="56"/>
      <c r="FN172" s="56"/>
      <c r="FO172" s="56"/>
      <c r="FP172" s="56"/>
      <c r="FQ172" s="56"/>
      <c r="FR172" s="56"/>
      <c r="FS172" s="56"/>
      <c r="FT172" s="56"/>
      <c r="FU172" s="56"/>
      <c r="FV172" s="56"/>
      <c r="FW172" s="56"/>
      <c r="FX172" s="56"/>
      <c r="FY172" s="56"/>
      <c r="FZ172" s="56"/>
      <c r="GA172" s="56"/>
      <c r="GB172" s="56"/>
      <c r="GC172" s="56"/>
      <c r="GD172" s="56"/>
      <c r="GE172" s="56"/>
      <c r="GF172" s="56"/>
      <c r="GG172" s="56"/>
      <c r="GH172" s="56"/>
      <c r="GI172" s="56"/>
      <c r="GJ172" s="56"/>
      <c r="GK172" s="56"/>
      <c r="GL172" s="56"/>
      <c r="GM172" s="56"/>
      <c r="GN172" s="56"/>
      <c r="GO172" s="56"/>
      <c r="GP172" s="56"/>
      <c r="GQ172" s="56"/>
      <c r="GR172" s="56"/>
      <c r="GS172" s="56"/>
      <c r="GT172" s="56"/>
      <c r="GU172" s="56"/>
      <c r="GV172" s="56"/>
      <c r="GW172" s="56"/>
      <c r="GX172" s="56"/>
      <c r="GY172" s="56"/>
      <c r="GZ172" s="56"/>
      <c r="HA172" s="56"/>
      <c r="HB172" s="56"/>
      <c r="HC172" s="56"/>
      <c r="HD172" s="56"/>
      <c r="HE172" s="56"/>
      <c r="HF172" s="56"/>
      <c r="HG172" s="56"/>
      <c r="HH172" s="56"/>
      <c r="HI172" s="56"/>
      <c r="HJ172" s="56"/>
      <c r="HK172" s="56"/>
      <c r="HL172" s="56"/>
      <c r="HM172" s="56"/>
      <c r="HN172" s="56"/>
      <c r="HO172" s="56"/>
      <c r="HP172" s="56"/>
      <c r="HQ172" s="56"/>
      <c r="HR172" s="56"/>
      <c r="HS172" s="56"/>
      <c r="HT172" s="56"/>
      <c r="HU172" s="56"/>
      <c r="HV172" s="56"/>
      <c r="HW172" s="56"/>
      <c r="HX172" s="56"/>
      <c r="HY172" s="56"/>
      <c r="HZ172" s="56"/>
      <c r="IA172" s="56"/>
      <c r="IB172" s="56"/>
      <c r="IC172" s="56"/>
      <c r="ID172" s="56"/>
      <c r="IE172" s="56"/>
      <c r="IF172" s="56"/>
      <c r="IG172" s="56"/>
      <c r="IH172" s="56"/>
      <c r="II172" s="56"/>
      <c r="IJ172" s="56"/>
      <c r="IK172" s="56"/>
      <c r="IL172" s="56"/>
      <c r="IM172" s="56"/>
      <c r="IN172" s="56"/>
      <c r="IO172" s="56"/>
      <c r="IP172" s="56"/>
      <c r="IQ172" s="56"/>
      <c r="IR172" s="56"/>
      <c r="IS172" s="56"/>
      <c r="IT172" s="56"/>
    </row>
    <row r="173" spans="1:254" ht="60">
      <c r="A173" s="52"/>
      <c r="B173" s="77" t="s">
        <v>354</v>
      </c>
      <c r="C173" s="105"/>
      <c r="D173" s="54"/>
      <c r="E173" s="54"/>
      <c r="F173" s="54"/>
      <c r="G173" s="82"/>
      <c r="H173" s="82"/>
      <c r="I173" s="55"/>
      <c r="J173" s="55"/>
      <c r="K173" s="55"/>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56"/>
      <c r="CR173" s="56"/>
      <c r="CS173" s="56"/>
      <c r="CT173" s="56"/>
      <c r="CU173" s="56"/>
      <c r="CV173" s="56"/>
      <c r="CW173" s="56"/>
      <c r="CX173" s="56"/>
      <c r="CY173" s="56"/>
      <c r="CZ173" s="56"/>
      <c r="DA173" s="56"/>
      <c r="DB173" s="56"/>
      <c r="DC173" s="56"/>
      <c r="DD173" s="56"/>
      <c r="DE173" s="56"/>
      <c r="DF173" s="56"/>
      <c r="DG173" s="56"/>
      <c r="DH173" s="56"/>
      <c r="DI173" s="56"/>
      <c r="DJ173" s="56"/>
      <c r="DK173" s="56"/>
      <c r="DL173" s="56"/>
      <c r="DM173" s="56"/>
      <c r="DN173" s="56"/>
      <c r="DO173" s="56"/>
      <c r="DP173" s="56"/>
      <c r="DQ173" s="56"/>
      <c r="DR173" s="56"/>
      <c r="DS173" s="56"/>
      <c r="DT173" s="56"/>
      <c r="DU173" s="56"/>
      <c r="DV173" s="56"/>
      <c r="DW173" s="56"/>
      <c r="DX173" s="56"/>
      <c r="DY173" s="56"/>
      <c r="DZ173" s="56"/>
      <c r="EA173" s="56"/>
      <c r="EB173" s="56"/>
      <c r="EC173" s="56"/>
      <c r="ED173" s="56"/>
      <c r="EE173" s="56"/>
      <c r="EF173" s="56"/>
      <c r="EG173" s="56"/>
      <c r="EH173" s="56"/>
      <c r="EI173" s="56"/>
      <c r="EJ173" s="56"/>
      <c r="EK173" s="56"/>
      <c r="EL173" s="56"/>
      <c r="EM173" s="56"/>
      <c r="EN173" s="56"/>
      <c r="EO173" s="56"/>
      <c r="EP173" s="56"/>
      <c r="EQ173" s="56"/>
      <c r="ER173" s="56"/>
      <c r="ES173" s="56"/>
      <c r="ET173" s="56"/>
      <c r="EU173" s="56"/>
      <c r="EV173" s="56"/>
      <c r="EW173" s="56"/>
      <c r="EX173" s="56"/>
      <c r="EY173" s="56"/>
      <c r="EZ173" s="56"/>
      <c r="FA173" s="56"/>
      <c r="FB173" s="56"/>
      <c r="FC173" s="56"/>
      <c r="FD173" s="56"/>
      <c r="FE173" s="56"/>
      <c r="FF173" s="56"/>
      <c r="FG173" s="56"/>
      <c r="FH173" s="56"/>
      <c r="FI173" s="56"/>
      <c r="FJ173" s="56"/>
      <c r="FK173" s="56"/>
      <c r="FL173" s="56"/>
      <c r="FM173" s="56"/>
      <c r="FN173" s="56"/>
      <c r="FO173" s="56"/>
      <c r="FP173" s="56"/>
      <c r="FQ173" s="56"/>
      <c r="FR173" s="56"/>
      <c r="FS173" s="56"/>
      <c r="FT173" s="56"/>
      <c r="FU173" s="56"/>
      <c r="FV173" s="56"/>
      <c r="FW173" s="56"/>
      <c r="FX173" s="56"/>
      <c r="FY173" s="56"/>
      <c r="FZ173" s="56"/>
      <c r="GA173" s="56"/>
      <c r="GB173" s="56"/>
      <c r="GC173" s="56"/>
      <c r="GD173" s="56"/>
      <c r="GE173" s="56"/>
      <c r="GF173" s="56"/>
      <c r="GG173" s="56"/>
      <c r="GH173" s="56"/>
      <c r="GI173" s="56"/>
      <c r="GJ173" s="56"/>
      <c r="GK173" s="56"/>
      <c r="GL173" s="56"/>
      <c r="GM173" s="56"/>
      <c r="GN173" s="56"/>
      <c r="GO173" s="56"/>
      <c r="GP173" s="56"/>
      <c r="GQ173" s="56"/>
      <c r="GR173" s="56"/>
      <c r="GS173" s="56"/>
      <c r="GT173" s="56"/>
      <c r="GU173" s="56"/>
      <c r="GV173" s="56"/>
      <c r="GW173" s="56"/>
      <c r="GX173" s="56"/>
      <c r="GY173" s="56"/>
      <c r="GZ173" s="56"/>
      <c r="HA173" s="56"/>
      <c r="HB173" s="56"/>
      <c r="HC173" s="56"/>
      <c r="HD173" s="56"/>
      <c r="HE173" s="56"/>
      <c r="HF173" s="56"/>
      <c r="HG173" s="56"/>
      <c r="HH173" s="56"/>
      <c r="HI173" s="56"/>
      <c r="HJ173" s="56"/>
      <c r="HK173" s="56"/>
      <c r="HL173" s="56"/>
      <c r="HM173" s="56"/>
      <c r="HN173" s="56"/>
      <c r="HO173" s="56"/>
      <c r="HP173" s="56"/>
      <c r="HQ173" s="56"/>
      <c r="HR173" s="56"/>
      <c r="HS173" s="56"/>
      <c r="HT173" s="56"/>
      <c r="HU173" s="56"/>
      <c r="HV173" s="56"/>
      <c r="HW173" s="56"/>
      <c r="HX173" s="56"/>
      <c r="HY173" s="56"/>
      <c r="HZ173" s="56"/>
      <c r="IA173" s="56"/>
      <c r="IB173" s="56"/>
      <c r="IC173" s="56"/>
      <c r="ID173" s="56"/>
      <c r="IE173" s="56"/>
      <c r="IF173" s="56"/>
      <c r="IG173" s="56"/>
      <c r="IH173" s="56"/>
      <c r="II173" s="56"/>
      <c r="IJ173" s="56"/>
      <c r="IK173" s="56"/>
      <c r="IL173" s="56"/>
      <c r="IM173" s="56"/>
      <c r="IN173" s="56"/>
      <c r="IO173" s="56"/>
      <c r="IP173" s="56"/>
      <c r="IQ173" s="56"/>
      <c r="IR173" s="56"/>
      <c r="IS173" s="56"/>
      <c r="IT173" s="56"/>
    </row>
    <row r="174" spans="1:254" ht="30">
      <c r="A174" s="52"/>
      <c r="B174" s="77" t="s">
        <v>388</v>
      </c>
      <c r="C174" s="105"/>
      <c r="D174" s="54"/>
      <c r="E174" s="54"/>
      <c r="F174" s="54"/>
      <c r="G174" s="82"/>
      <c r="H174" s="82"/>
      <c r="I174" s="55"/>
      <c r="J174" s="55"/>
      <c r="K174" s="55"/>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56"/>
      <c r="CR174" s="56"/>
      <c r="CS174" s="56"/>
      <c r="CT174" s="56"/>
      <c r="CU174" s="56"/>
      <c r="CV174" s="56"/>
      <c r="CW174" s="56"/>
      <c r="CX174" s="56"/>
      <c r="CY174" s="56"/>
      <c r="CZ174" s="56"/>
      <c r="DA174" s="56"/>
      <c r="DB174" s="56"/>
      <c r="DC174" s="56"/>
      <c r="DD174" s="56"/>
      <c r="DE174" s="56"/>
      <c r="DF174" s="56"/>
      <c r="DG174" s="56"/>
      <c r="DH174" s="56"/>
      <c r="DI174" s="56"/>
      <c r="DJ174" s="56"/>
      <c r="DK174" s="56"/>
      <c r="DL174" s="56"/>
      <c r="DM174" s="56"/>
      <c r="DN174" s="56"/>
      <c r="DO174" s="56"/>
      <c r="DP174" s="56"/>
      <c r="DQ174" s="56"/>
      <c r="DR174" s="56"/>
      <c r="DS174" s="56"/>
      <c r="DT174" s="56"/>
      <c r="DU174" s="56"/>
      <c r="DV174" s="56"/>
      <c r="DW174" s="56"/>
      <c r="DX174" s="56"/>
      <c r="DY174" s="56"/>
      <c r="DZ174" s="56"/>
      <c r="EA174" s="56"/>
      <c r="EB174" s="56"/>
      <c r="EC174" s="56"/>
      <c r="ED174" s="56"/>
      <c r="EE174" s="56"/>
      <c r="EF174" s="56"/>
      <c r="EG174" s="56"/>
      <c r="EH174" s="56"/>
      <c r="EI174" s="56"/>
      <c r="EJ174" s="56"/>
      <c r="EK174" s="56"/>
      <c r="EL174" s="56"/>
      <c r="EM174" s="56"/>
      <c r="EN174" s="56"/>
      <c r="EO174" s="56"/>
      <c r="EP174" s="56"/>
      <c r="EQ174" s="56"/>
      <c r="ER174" s="56"/>
      <c r="ES174" s="56"/>
      <c r="ET174" s="56"/>
      <c r="EU174" s="56"/>
      <c r="EV174" s="56"/>
      <c r="EW174" s="56"/>
      <c r="EX174" s="56"/>
      <c r="EY174" s="56"/>
      <c r="EZ174" s="56"/>
      <c r="FA174" s="56"/>
      <c r="FB174" s="56"/>
      <c r="FC174" s="56"/>
      <c r="FD174" s="56"/>
      <c r="FE174" s="56"/>
      <c r="FF174" s="56"/>
      <c r="FG174" s="56"/>
      <c r="FH174" s="56"/>
      <c r="FI174" s="56"/>
      <c r="FJ174" s="56"/>
      <c r="FK174" s="56"/>
      <c r="FL174" s="56"/>
      <c r="FM174" s="56"/>
      <c r="FN174" s="56"/>
      <c r="FO174" s="56"/>
      <c r="FP174" s="56"/>
      <c r="FQ174" s="56"/>
      <c r="FR174" s="56"/>
      <c r="FS174" s="56"/>
      <c r="FT174" s="56"/>
      <c r="FU174" s="56"/>
      <c r="FV174" s="56"/>
      <c r="FW174" s="56"/>
      <c r="FX174" s="56"/>
      <c r="FY174" s="56"/>
      <c r="FZ174" s="56"/>
      <c r="GA174" s="56"/>
      <c r="GB174" s="56"/>
      <c r="GC174" s="56"/>
      <c r="GD174" s="56"/>
      <c r="GE174" s="56"/>
      <c r="GF174" s="56"/>
      <c r="GG174" s="56"/>
      <c r="GH174" s="56"/>
      <c r="GI174" s="56"/>
      <c r="GJ174" s="56"/>
      <c r="GK174" s="56"/>
      <c r="GL174" s="56"/>
      <c r="GM174" s="56"/>
      <c r="GN174" s="56"/>
      <c r="GO174" s="56"/>
      <c r="GP174" s="56"/>
      <c r="GQ174" s="56"/>
      <c r="GR174" s="56"/>
      <c r="GS174" s="56"/>
      <c r="GT174" s="56"/>
      <c r="GU174" s="56"/>
      <c r="GV174" s="56"/>
      <c r="GW174" s="56"/>
      <c r="GX174" s="56"/>
      <c r="GY174" s="56"/>
      <c r="GZ174" s="56"/>
      <c r="HA174" s="56"/>
      <c r="HB174" s="56"/>
      <c r="HC174" s="56"/>
      <c r="HD174" s="56"/>
      <c r="HE174" s="56"/>
      <c r="HF174" s="56"/>
      <c r="HG174" s="56"/>
      <c r="HH174" s="56"/>
      <c r="HI174" s="56"/>
      <c r="HJ174" s="56"/>
      <c r="HK174" s="56"/>
      <c r="HL174" s="56"/>
      <c r="HM174" s="56"/>
      <c r="HN174" s="56"/>
      <c r="HO174" s="56"/>
      <c r="HP174" s="56"/>
      <c r="HQ174" s="56"/>
      <c r="HR174" s="56"/>
      <c r="HS174" s="56"/>
      <c r="HT174" s="56"/>
      <c r="HU174" s="56"/>
      <c r="HV174" s="56"/>
      <c r="HW174" s="56"/>
      <c r="HX174" s="56"/>
      <c r="HY174" s="56"/>
      <c r="HZ174" s="56"/>
      <c r="IA174" s="56"/>
      <c r="IB174" s="56"/>
      <c r="IC174" s="56"/>
      <c r="ID174" s="56"/>
      <c r="IE174" s="56"/>
      <c r="IF174" s="56"/>
      <c r="IG174" s="56"/>
      <c r="IH174" s="56"/>
      <c r="II174" s="56"/>
      <c r="IJ174" s="56"/>
      <c r="IK174" s="56"/>
      <c r="IL174" s="56"/>
      <c r="IM174" s="56"/>
      <c r="IN174" s="56"/>
    </row>
    <row r="175" spans="1:254" ht="30">
      <c r="A175" s="52"/>
      <c r="B175" s="77" t="s">
        <v>389</v>
      </c>
      <c r="C175" s="105">
        <f t="shared" ref="C175:H175" si="64">C176+C177</f>
        <v>0</v>
      </c>
      <c r="D175" s="105">
        <f t="shared" si="64"/>
        <v>0</v>
      </c>
      <c r="E175" s="105">
        <f t="shared" si="64"/>
        <v>0</v>
      </c>
      <c r="F175" s="105">
        <f t="shared" si="64"/>
        <v>0</v>
      </c>
      <c r="G175" s="105">
        <f t="shared" si="64"/>
        <v>0</v>
      </c>
      <c r="H175" s="105">
        <f t="shared" si="64"/>
        <v>0</v>
      </c>
      <c r="I175" s="55"/>
      <c r="J175" s="55"/>
      <c r="K175" s="55"/>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c r="CF175" s="56"/>
      <c r="CG175" s="56"/>
      <c r="CH175" s="56"/>
      <c r="CI175" s="56"/>
      <c r="CJ175" s="56"/>
      <c r="CK175" s="56"/>
      <c r="CL175" s="56"/>
      <c r="CM175" s="56"/>
      <c r="CN175" s="56"/>
      <c r="CO175" s="56"/>
      <c r="CP175" s="56"/>
      <c r="CQ175" s="56"/>
      <c r="CR175" s="56"/>
      <c r="CS175" s="56"/>
      <c r="CT175" s="56"/>
      <c r="CU175" s="56"/>
      <c r="CV175" s="56"/>
      <c r="CW175" s="56"/>
      <c r="CX175" s="56"/>
      <c r="CY175" s="56"/>
      <c r="CZ175" s="56"/>
      <c r="DA175" s="56"/>
      <c r="DB175" s="56"/>
      <c r="DC175" s="56"/>
      <c r="DD175" s="56"/>
      <c r="DE175" s="56"/>
      <c r="DF175" s="56"/>
      <c r="DG175" s="56"/>
      <c r="DH175" s="56"/>
      <c r="DI175" s="56"/>
      <c r="DJ175" s="56"/>
      <c r="DK175" s="56"/>
      <c r="DL175" s="56"/>
      <c r="DM175" s="56"/>
      <c r="DN175" s="56"/>
      <c r="DO175" s="56"/>
      <c r="DP175" s="56"/>
      <c r="DQ175" s="56"/>
      <c r="DR175" s="56"/>
      <c r="DS175" s="56"/>
      <c r="DT175" s="56"/>
      <c r="DU175" s="56"/>
      <c r="DV175" s="56"/>
      <c r="DW175" s="56"/>
      <c r="DX175" s="56"/>
      <c r="DY175" s="56"/>
      <c r="DZ175" s="56"/>
      <c r="EA175" s="56"/>
      <c r="EB175" s="56"/>
      <c r="EC175" s="56"/>
      <c r="ED175" s="56"/>
      <c r="EE175" s="56"/>
      <c r="EF175" s="56"/>
      <c r="EG175" s="56"/>
      <c r="EH175" s="56"/>
      <c r="EI175" s="56"/>
      <c r="EJ175" s="56"/>
      <c r="EK175" s="56"/>
      <c r="EL175" s="56"/>
      <c r="EM175" s="56"/>
      <c r="EN175" s="56"/>
      <c r="EO175" s="56"/>
      <c r="EP175" s="56"/>
      <c r="EQ175" s="56"/>
      <c r="ER175" s="56"/>
      <c r="ES175" s="56"/>
      <c r="ET175" s="56"/>
      <c r="EU175" s="56"/>
      <c r="EV175" s="56"/>
      <c r="EW175" s="56"/>
      <c r="EX175" s="56"/>
      <c r="EY175" s="56"/>
      <c r="EZ175" s="56"/>
      <c r="FA175" s="56"/>
      <c r="FB175" s="56"/>
      <c r="FC175" s="56"/>
      <c r="FD175" s="56"/>
      <c r="FE175" s="56"/>
      <c r="FF175" s="56"/>
      <c r="FG175" s="56"/>
      <c r="FH175" s="56"/>
      <c r="FI175" s="56"/>
      <c r="FJ175" s="56"/>
      <c r="FK175" s="56"/>
      <c r="FL175" s="56"/>
      <c r="FM175" s="56"/>
      <c r="FN175" s="56"/>
      <c r="FO175" s="56"/>
      <c r="FP175" s="56"/>
      <c r="FQ175" s="56"/>
      <c r="FR175" s="56"/>
      <c r="FS175" s="56"/>
      <c r="FT175" s="56"/>
      <c r="FU175" s="56"/>
      <c r="FV175" s="56"/>
      <c r="FW175" s="56"/>
      <c r="FX175" s="56"/>
      <c r="FY175" s="56"/>
      <c r="FZ175" s="56"/>
      <c r="GA175" s="56"/>
      <c r="GB175" s="56"/>
      <c r="GC175" s="56"/>
      <c r="GD175" s="56"/>
      <c r="GE175" s="56"/>
      <c r="GF175" s="56"/>
      <c r="GG175" s="56"/>
      <c r="GH175" s="56"/>
      <c r="GI175" s="56"/>
      <c r="GJ175" s="56"/>
      <c r="GK175" s="56"/>
      <c r="GL175" s="56"/>
      <c r="GM175" s="56"/>
      <c r="GN175" s="56"/>
      <c r="GO175" s="56"/>
      <c r="GP175" s="56"/>
      <c r="GQ175" s="56"/>
      <c r="GR175" s="56"/>
      <c r="GS175" s="56"/>
      <c r="GT175" s="56"/>
      <c r="GU175" s="56"/>
      <c r="GV175" s="56"/>
      <c r="GW175" s="56"/>
      <c r="GX175" s="56"/>
      <c r="GY175" s="56"/>
      <c r="GZ175" s="56"/>
      <c r="HA175" s="56"/>
      <c r="HB175" s="56"/>
      <c r="HC175" s="56"/>
      <c r="HD175" s="56"/>
      <c r="HE175" s="56"/>
      <c r="HF175" s="56"/>
      <c r="HG175" s="56"/>
      <c r="HH175" s="56"/>
      <c r="HI175" s="56"/>
      <c r="HJ175" s="56"/>
      <c r="HK175" s="56"/>
      <c r="HL175" s="56"/>
      <c r="HM175" s="56"/>
      <c r="HN175" s="56"/>
      <c r="HO175" s="56"/>
      <c r="HP175" s="56"/>
      <c r="HQ175" s="56"/>
      <c r="HR175" s="56"/>
      <c r="HS175" s="56"/>
      <c r="HT175" s="56"/>
      <c r="HU175" s="56"/>
      <c r="HV175" s="56"/>
      <c r="HW175" s="56"/>
      <c r="HX175" s="56"/>
      <c r="HY175" s="56"/>
      <c r="HZ175" s="56"/>
      <c r="IA175" s="56"/>
      <c r="IB175" s="56"/>
      <c r="IC175" s="56"/>
      <c r="ID175" s="56"/>
      <c r="IE175" s="56"/>
      <c r="IF175" s="56"/>
      <c r="IG175" s="56"/>
      <c r="IH175" s="56"/>
      <c r="II175" s="56"/>
      <c r="IJ175" s="56"/>
      <c r="IK175" s="56"/>
      <c r="IL175" s="56"/>
      <c r="IM175" s="56"/>
      <c r="IN175" s="56"/>
    </row>
    <row r="176" spans="1:254">
      <c r="A176" s="52"/>
      <c r="B176" s="77" t="s">
        <v>352</v>
      </c>
      <c r="C176" s="105"/>
      <c r="D176" s="54"/>
      <c r="E176" s="54"/>
      <c r="F176" s="54"/>
      <c r="G176" s="82"/>
      <c r="H176" s="82"/>
      <c r="I176" s="55"/>
      <c r="J176" s="55"/>
      <c r="K176" s="55"/>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c r="CO176" s="56"/>
      <c r="CP176" s="56"/>
      <c r="CQ176" s="56"/>
      <c r="CR176" s="56"/>
      <c r="CS176" s="56"/>
      <c r="CT176" s="56"/>
      <c r="CU176" s="56"/>
      <c r="CV176" s="56"/>
      <c r="CW176" s="56"/>
      <c r="CX176" s="56"/>
      <c r="CY176" s="56"/>
      <c r="CZ176" s="56"/>
      <c r="DA176" s="56"/>
      <c r="DB176" s="56"/>
      <c r="DC176" s="56"/>
      <c r="DD176" s="56"/>
      <c r="DE176" s="56"/>
      <c r="DF176" s="56"/>
      <c r="DG176" s="56"/>
      <c r="DH176" s="56"/>
      <c r="DI176" s="56"/>
      <c r="DJ176" s="56"/>
      <c r="DK176" s="56"/>
      <c r="DL176" s="56"/>
      <c r="DM176" s="56"/>
      <c r="DN176" s="56"/>
      <c r="DO176" s="56"/>
      <c r="DP176" s="56"/>
      <c r="DQ176" s="56"/>
      <c r="DR176" s="56"/>
      <c r="DS176" s="56"/>
      <c r="DT176" s="56"/>
      <c r="DU176" s="56"/>
      <c r="DV176" s="56"/>
      <c r="DW176" s="56"/>
      <c r="DX176" s="56"/>
      <c r="DY176" s="56"/>
      <c r="DZ176" s="56"/>
      <c r="EA176" s="56"/>
      <c r="EB176" s="56"/>
      <c r="EC176" s="56"/>
      <c r="ED176" s="56"/>
      <c r="EE176" s="56"/>
      <c r="EF176" s="56"/>
      <c r="EG176" s="56"/>
      <c r="EH176" s="56"/>
      <c r="EI176" s="56"/>
      <c r="EJ176" s="56"/>
      <c r="EK176" s="56"/>
      <c r="EL176" s="56"/>
      <c r="EM176" s="56"/>
      <c r="EN176" s="56"/>
      <c r="EO176" s="56"/>
      <c r="EP176" s="56"/>
      <c r="EQ176" s="56"/>
      <c r="ER176" s="56"/>
      <c r="ES176" s="56"/>
      <c r="ET176" s="56"/>
      <c r="EU176" s="56"/>
      <c r="EV176" s="56"/>
      <c r="EW176" s="56"/>
      <c r="EX176" s="56"/>
      <c r="EY176" s="56"/>
      <c r="EZ176" s="56"/>
      <c r="FA176" s="56"/>
      <c r="FB176" s="56"/>
      <c r="FC176" s="56"/>
      <c r="FD176" s="56"/>
      <c r="FE176" s="56"/>
      <c r="FF176" s="56"/>
      <c r="FG176" s="56"/>
      <c r="FH176" s="56"/>
      <c r="FI176" s="56"/>
      <c r="FJ176" s="56"/>
      <c r="FK176" s="56"/>
      <c r="FL176" s="56"/>
      <c r="FM176" s="56"/>
      <c r="FN176" s="56"/>
      <c r="FO176" s="56"/>
      <c r="FP176" s="56"/>
      <c r="FQ176" s="56"/>
      <c r="FR176" s="56"/>
      <c r="FS176" s="56"/>
      <c r="FT176" s="56"/>
      <c r="FU176" s="56"/>
      <c r="FV176" s="56"/>
      <c r="FW176" s="56"/>
      <c r="FX176" s="56"/>
      <c r="FY176" s="56"/>
      <c r="FZ176" s="56"/>
      <c r="GA176" s="56"/>
      <c r="GB176" s="56"/>
      <c r="GC176" s="56"/>
      <c r="GD176" s="56"/>
      <c r="GE176" s="56"/>
      <c r="GF176" s="56"/>
      <c r="GG176" s="56"/>
      <c r="GH176" s="56"/>
      <c r="GI176" s="56"/>
      <c r="GJ176" s="56"/>
      <c r="GK176" s="56"/>
      <c r="GL176" s="56"/>
      <c r="GM176" s="56"/>
      <c r="GN176" s="56"/>
      <c r="GO176" s="56"/>
      <c r="GP176" s="56"/>
      <c r="GQ176" s="56"/>
      <c r="GR176" s="56"/>
      <c r="GS176" s="56"/>
      <c r="GT176" s="56"/>
      <c r="GU176" s="56"/>
      <c r="GV176" s="56"/>
      <c r="GW176" s="56"/>
      <c r="GX176" s="56"/>
      <c r="GY176" s="56"/>
      <c r="GZ176" s="56"/>
      <c r="HA176" s="56"/>
      <c r="HB176" s="56"/>
      <c r="HC176" s="56"/>
      <c r="HD176" s="56"/>
      <c r="HE176" s="56"/>
      <c r="HF176" s="56"/>
      <c r="HG176" s="56"/>
      <c r="HH176" s="56"/>
      <c r="HI176" s="56"/>
      <c r="HJ176" s="56"/>
      <c r="HK176" s="56"/>
      <c r="HL176" s="56"/>
      <c r="HM176" s="56"/>
      <c r="HN176" s="56"/>
      <c r="HO176" s="56"/>
      <c r="HP176" s="56"/>
      <c r="HQ176" s="56"/>
      <c r="HR176" s="56"/>
      <c r="HS176" s="56"/>
      <c r="HT176" s="56"/>
      <c r="HU176" s="56"/>
      <c r="HV176" s="56"/>
      <c r="HW176" s="56"/>
      <c r="HX176" s="56"/>
      <c r="HY176" s="56"/>
      <c r="HZ176" s="56"/>
      <c r="IA176" s="56"/>
      <c r="IB176" s="56"/>
      <c r="IC176" s="56"/>
      <c r="ID176" s="56"/>
      <c r="IE176" s="56"/>
      <c r="IF176" s="56"/>
      <c r="IG176" s="56"/>
      <c r="IH176" s="56"/>
      <c r="II176" s="56"/>
      <c r="IJ176" s="56"/>
      <c r="IK176" s="56"/>
      <c r="IL176" s="56"/>
      <c r="IM176" s="56"/>
      <c r="IN176" s="56"/>
    </row>
    <row r="177" spans="1:248" ht="60">
      <c r="A177" s="59"/>
      <c r="B177" s="77" t="s">
        <v>354</v>
      </c>
      <c r="C177" s="105"/>
      <c r="D177" s="54"/>
      <c r="E177" s="54"/>
      <c r="F177" s="54"/>
      <c r="G177" s="82"/>
      <c r="H177" s="82"/>
      <c r="I177" s="55"/>
      <c r="J177" s="55"/>
      <c r="K177" s="55"/>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c r="CI177" s="56"/>
      <c r="CJ177" s="56"/>
      <c r="CK177" s="56"/>
      <c r="CL177" s="56"/>
      <c r="CM177" s="56"/>
      <c r="CN177" s="56"/>
      <c r="CO177" s="56"/>
      <c r="CP177" s="56"/>
      <c r="CQ177" s="56"/>
      <c r="CR177" s="56"/>
      <c r="CS177" s="56"/>
      <c r="CT177" s="56"/>
      <c r="CU177" s="56"/>
      <c r="CV177" s="56"/>
      <c r="CW177" s="56"/>
      <c r="CX177" s="56"/>
      <c r="CY177" s="56"/>
      <c r="CZ177" s="56"/>
      <c r="DA177" s="56"/>
      <c r="DB177" s="56"/>
      <c r="DC177" s="56"/>
      <c r="DD177" s="56"/>
      <c r="DE177" s="56"/>
      <c r="DF177" s="56"/>
      <c r="DG177" s="56"/>
      <c r="DH177" s="56"/>
      <c r="DI177" s="56"/>
      <c r="DJ177" s="56"/>
      <c r="DK177" s="56"/>
      <c r="DL177" s="56"/>
      <c r="DM177" s="56"/>
      <c r="DN177" s="56"/>
      <c r="DO177" s="56"/>
      <c r="DP177" s="56"/>
      <c r="DQ177" s="56"/>
      <c r="DR177" s="56"/>
      <c r="DS177" s="56"/>
      <c r="DT177" s="56"/>
      <c r="DU177" s="56"/>
      <c r="DV177" s="56"/>
      <c r="DW177" s="56"/>
      <c r="DX177" s="56"/>
      <c r="DY177" s="56"/>
      <c r="DZ177" s="56"/>
      <c r="EA177" s="56"/>
      <c r="EB177" s="56"/>
      <c r="EC177" s="56"/>
      <c r="ED177" s="56"/>
      <c r="EE177" s="56"/>
      <c r="EF177" s="56"/>
      <c r="EG177" s="56"/>
      <c r="EH177" s="56"/>
      <c r="EI177" s="56"/>
      <c r="EJ177" s="56"/>
      <c r="EK177" s="56"/>
      <c r="EL177" s="56"/>
      <c r="EM177" s="56"/>
      <c r="EN177" s="56"/>
      <c r="EO177" s="56"/>
      <c r="EP177" s="56"/>
      <c r="EQ177" s="56"/>
      <c r="ER177" s="56"/>
      <c r="ES177" s="56"/>
      <c r="ET177" s="56"/>
      <c r="EU177" s="56"/>
      <c r="EV177" s="56"/>
      <c r="EW177" s="56"/>
      <c r="EX177" s="56"/>
      <c r="EY177" s="56"/>
      <c r="EZ177" s="56"/>
      <c r="FA177" s="56"/>
      <c r="FB177" s="56"/>
      <c r="FC177" s="56"/>
      <c r="FD177" s="56"/>
      <c r="FE177" s="56"/>
      <c r="FF177" s="56"/>
      <c r="FG177" s="56"/>
      <c r="FH177" s="56"/>
      <c r="FI177" s="56"/>
      <c r="FJ177" s="56"/>
      <c r="FK177" s="56"/>
      <c r="FL177" s="56"/>
      <c r="FM177" s="56"/>
      <c r="FN177" s="56"/>
      <c r="FO177" s="56"/>
      <c r="FP177" s="56"/>
      <c r="FQ177" s="56"/>
      <c r="FR177" s="56"/>
      <c r="FS177" s="56"/>
      <c r="FT177" s="56"/>
      <c r="FU177" s="56"/>
      <c r="FV177" s="56"/>
      <c r="FW177" s="56"/>
      <c r="FX177" s="56"/>
      <c r="FY177" s="56"/>
      <c r="FZ177" s="56"/>
      <c r="GA177" s="56"/>
      <c r="GB177" s="56"/>
      <c r="GC177" s="56"/>
      <c r="GD177" s="56"/>
      <c r="GE177" s="56"/>
      <c r="GF177" s="56"/>
      <c r="GG177" s="56"/>
      <c r="GH177" s="56"/>
      <c r="GI177" s="56"/>
      <c r="GJ177" s="56"/>
      <c r="GK177" s="56"/>
      <c r="GL177" s="56"/>
      <c r="GM177" s="56"/>
      <c r="GN177" s="56"/>
      <c r="GO177" s="56"/>
      <c r="GP177" s="56"/>
      <c r="GQ177" s="56"/>
      <c r="GR177" s="56"/>
      <c r="GS177" s="56"/>
      <c r="GT177" s="56"/>
      <c r="GU177" s="56"/>
      <c r="GV177" s="56"/>
      <c r="GW177" s="56"/>
      <c r="GX177" s="56"/>
      <c r="GY177" s="56"/>
      <c r="GZ177" s="56"/>
      <c r="HA177" s="56"/>
      <c r="HB177" s="56"/>
      <c r="HC177" s="56"/>
      <c r="HD177" s="56"/>
      <c r="HE177" s="56"/>
      <c r="HF177" s="56"/>
      <c r="HG177" s="56"/>
      <c r="HH177" s="56"/>
      <c r="HI177" s="56"/>
      <c r="HJ177" s="56"/>
      <c r="HK177" s="56"/>
      <c r="HL177" s="56"/>
      <c r="HM177" s="56"/>
      <c r="HN177" s="56"/>
      <c r="HO177" s="56"/>
      <c r="HP177" s="56"/>
      <c r="HQ177" s="56"/>
      <c r="HR177" s="56"/>
      <c r="HS177" s="56"/>
      <c r="HT177" s="56"/>
      <c r="HU177" s="56"/>
      <c r="HV177" s="56"/>
      <c r="HW177" s="56"/>
      <c r="HX177" s="56"/>
      <c r="HY177" s="56"/>
      <c r="HZ177" s="56"/>
      <c r="IA177" s="56"/>
      <c r="IB177" s="56"/>
      <c r="IC177" s="56"/>
      <c r="ID177" s="56"/>
      <c r="IE177" s="56"/>
      <c r="IF177" s="56"/>
      <c r="IG177" s="56"/>
      <c r="IH177" s="56"/>
      <c r="II177" s="56"/>
      <c r="IJ177" s="56"/>
      <c r="IK177" s="56"/>
      <c r="IL177" s="56"/>
      <c r="IM177" s="56"/>
      <c r="IN177" s="56"/>
    </row>
    <row r="178" spans="1:248" ht="30" customHeight="1">
      <c r="A178" s="59"/>
      <c r="B178" s="77" t="s">
        <v>390</v>
      </c>
      <c r="C178" s="105"/>
      <c r="D178" s="54"/>
      <c r="E178" s="54"/>
      <c r="F178" s="54"/>
      <c r="G178" s="82"/>
      <c r="H178" s="82"/>
      <c r="I178" s="55"/>
      <c r="J178" s="55"/>
      <c r="K178" s="55"/>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c r="CV178" s="56"/>
      <c r="CW178" s="56"/>
      <c r="CX178" s="56"/>
      <c r="CY178" s="56"/>
      <c r="CZ178" s="56"/>
      <c r="DA178" s="56"/>
      <c r="DB178" s="56"/>
      <c r="DC178" s="56"/>
      <c r="DD178" s="56"/>
      <c r="DE178" s="56"/>
      <c r="DF178" s="56"/>
      <c r="DG178" s="56"/>
      <c r="DH178" s="56"/>
      <c r="DI178" s="56"/>
      <c r="DJ178" s="56"/>
      <c r="DK178" s="56"/>
      <c r="DL178" s="56"/>
      <c r="DM178" s="56"/>
      <c r="DN178" s="56"/>
      <c r="DO178" s="56"/>
      <c r="DP178" s="56"/>
      <c r="DQ178" s="56"/>
      <c r="DR178" s="56"/>
      <c r="DS178" s="56"/>
      <c r="DT178" s="56"/>
      <c r="DU178" s="56"/>
      <c r="DV178" s="56"/>
      <c r="DW178" s="56"/>
      <c r="DX178" s="56"/>
      <c r="DY178" s="56"/>
      <c r="DZ178" s="56"/>
      <c r="EA178" s="56"/>
      <c r="EB178" s="56"/>
      <c r="EC178" s="56"/>
      <c r="ED178" s="56"/>
      <c r="EE178" s="56"/>
      <c r="EF178" s="56"/>
      <c r="EG178" s="56"/>
      <c r="EH178" s="56"/>
      <c r="EI178" s="56"/>
      <c r="EJ178" s="56"/>
      <c r="EK178" s="56"/>
      <c r="EL178" s="56"/>
      <c r="EM178" s="56"/>
      <c r="EN178" s="56"/>
      <c r="EO178" s="56"/>
      <c r="EP178" s="56"/>
      <c r="EQ178" s="56"/>
      <c r="ER178" s="56"/>
      <c r="ES178" s="56"/>
      <c r="ET178" s="56"/>
      <c r="EU178" s="56"/>
      <c r="EV178" s="56"/>
      <c r="EW178" s="56"/>
      <c r="EX178" s="56"/>
      <c r="EY178" s="56"/>
      <c r="EZ178" s="56"/>
      <c r="FA178" s="56"/>
      <c r="FB178" s="56"/>
      <c r="FC178" s="56"/>
      <c r="FD178" s="56"/>
      <c r="FE178" s="56"/>
      <c r="FF178" s="56"/>
      <c r="FG178" s="56"/>
      <c r="FH178" s="56"/>
      <c r="FI178" s="56"/>
      <c r="FJ178" s="56"/>
      <c r="FK178" s="56"/>
      <c r="FL178" s="56"/>
      <c r="FM178" s="56"/>
      <c r="FN178" s="56"/>
      <c r="FO178" s="56"/>
      <c r="FP178" s="56"/>
      <c r="FQ178" s="56"/>
      <c r="FR178" s="56"/>
      <c r="FS178" s="56"/>
      <c r="FT178" s="56"/>
      <c r="FU178" s="56"/>
      <c r="FV178" s="56"/>
      <c r="FW178" s="56"/>
      <c r="FX178" s="56"/>
      <c r="FY178" s="56"/>
      <c r="FZ178" s="56"/>
      <c r="GA178" s="56"/>
      <c r="GB178" s="56"/>
      <c r="GC178" s="56"/>
      <c r="GD178" s="56"/>
      <c r="GE178" s="56"/>
      <c r="GF178" s="56"/>
      <c r="GG178" s="56"/>
      <c r="GH178" s="56"/>
      <c r="GI178" s="56"/>
      <c r="GJ178" s="56"/>
      <c r="GK178" s="56"/>
      <c r="GL178" s="56"/>
      <c r="GM178" s="56"/>
      <c r="GN178" s="56"/>
      <c r="GO178" s="56"/>
      <c r="GP178" s="56"/>
      <c r="GQ178" s="56"/>
      <c r="GR178" s="56"/>
      <c r="GS178" s="56"/>
      <c r="GT178" s="56"/>
      <c r="GU178" s="56"/>
      <c r="GV178" s="56"/>
      <c r="GW178" s="56"/>
      <c r="GX178" s="56"/>
      <c r="GY178" s="56"/>
      <c r="GZ178" s="56"/>
      <c r="HA178" s="56"/>
      <c r="HB178" s="56"/>
      <c r="HC178" s="56"/>
      <c r="HD178" s="56"/>
      <c r="HE178" s="56"/>
      <c r="HF178" s="56"/>
      <c r="HG178" s="56"/>
      <c r="HH178" s="56"/>
      <c r="HI178" s="56"/>
      <c r="HJ178" s="56"/>
      <c r="HK178" s="56"/>
      <c r="HL178" s="56"/>
      <c r="HM178" s="56"/>
      <c r="HN178" s="56"/>
      <c r="HO178" s="56"/>
      <c r="HP178" s="56"/>
      <c r="HQ178" s="56"/>
      <c r="HR178" s="56"/>
      <c r="HS178" s="56"/>
      <c r="HT178" s="56"/>
      <c r="HU178" s="56"/>
      <c r="HV178" s="56"/>
      <c r="HW178" s="56"/>
      <c r="HX178" s="56"/>
      <c r="HY178" s="56"/>
      <c r="HZ178" s="56"/>
      <c r="IA178" s="56"/>
      <c r="IB178" s="56"/>
      <c r="IC178" s="56"/>
      <c r="ID178" s="56"/>
      <c r="IE178" s="56"/>
      <c r="IF178" s="56"/>
      <c r="IG178" s="56"/>
      <c r="IH178" s="56"/>
      <c r="II178" s="56"/>
      <c r="IJ178" s="56"/>
      <c r="IK178" s="56"/>
      <c r="IL178" s="56"/>
      <c r="IM178" s="56"/>
      <c r="IN178" s="56"/>
    </row>
    <row r="179" spans="1:248" ht="16.5" customHeight="1">
      <c r="A179" s="59"/>
      <c r="B179" s="61" t="s">
        <v>345</v>
      </c>
      <c r="C179" s="105"/>
      <c r="D179" s="54"/>
      <c r="E179" s="54"/>
      <c r="F179" s="54"/>
      <c r="G179" s="82"/>
      <c r="H179" s="82"/>
      <c r="I179" s="55"/>
      <c r="J179" s="55"/>
      <c r="K179" s="55"/>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56"/>
      <c r="DQ179" s="56"/>
      <c r="DR179" s="56"/>
      <c r="DS179" s="56"/>
      <c r="DT179" s="56"/>
      <c r="DU179" s="56"/>
      <c r="DV179" s="56"/>
      <c r="DW179" s="56"/>
      <c r="DX179" s="56"/>
      <c r="DY179" s="56"/>
      <c r="DZ179" s="56"/>
      <c r="EA179" s="56"/>
      <c r="EB179" s="56"/>
      <c r="EC179" s="56"/>
      <c r="ED179" s="56"/>
      <c r="EE179" s="56"/>
      <c r="EF179" s="56"/>
      <c r="EG179" s="56"/>
      <c r="EH179" s="56"/>
      <c r="EI179" s="56"/>
      <c r="EJ179" s="56"/>
      <c r="EK179" s="56"/>
      <c r="EL179" s="56"/>
      <c r="EM179" s="56"/>
      <c r="EN179" s="56"/>
      <c r="EO179" s="56"/>
      <c r="EP179" s="56"/>
      <c r="EQ179" s="56"/>
      <c r="ER179" s="56"/>
      <c r="ES179" s="56"/>
      <c r="ET179" s="56"/>
      <c r="EU179" s="56"/>
      <c r="EV179" s="56"/>
      <c r="EW179" s="56"/>
      <c r="EX179" s="56"/>
      <c r="EY179" s="56"/>
      <c r="EZ179" s="56"/>
      <c r="FA179" s="56"/>
      <c r="FB179" s="56"/>
      <c r="FC179" s="56"/>
      <c r="FD179" s="56"/>
      <c r="FE179" s="56"/>
      <c r="FF179" s="56"/>
      <c r="FG179" s="56"/>
      <c r="FH179" s="56"/>
      <c r="FI179" s="56"/>
      <c r="FJ179" s="56"/>
      <c r="FK179" s="56"/>
      <c r="FL179" s="56"/>
      <c r="FM179" s="56"/>
      <c r="FN179" s="56"/>
      <c r="FO179" s="56"/>
      <c r="FP179" s="56"/>
      <c r="FQ179" s="56"/>
      <c r="FR179" s="56"/>
      <c r="FS179" s="56"/>
      <c r="FT179" s="56"/>
      <c r="FU179" s="56"/>
      <c r="FV179" s="56"/>
      <c r="FW179" s="56"/>
      <c r="FX179" s="56"/>
      <c r="FY179" s="56"/>
      <c r="FZ179" s="56"/>
      <c r="GA179" s="56"/>
      <c r="GB179" s="56"/>
      <c r="GC179" s="56"/>
      <c r="GD179" s="56"/>
      <c r="GE179" s="56"/>
      <c r="GF179" s="56"/>
      <c r="GG179" s="56"/>
      <c r="GH179" s="56"/>
      <c r="GI179" s="56"/>
      <c r="GJ179" s="56"/>
      <c r="GK179" s="56"/>
      <c r="GL179" s="56"/>
      <c r="GM179" s="56"/>
      <c r="GN179" s="56"/>
      <c r="GO179" s="56"/>
      <c r="GP179" s="56"/>
      <c r="GQ179" s="56"/>
      <c r="GR179" s="56"/>
      <c r="GS179" s="56"/>
      <c r="GT179" s="56"/>
      <c r="GU179" s="56"/>
      <c r="GV179" s="56"/>
      <c r="GW179" s="56"/>
      <c r="GX179" s="56"/>
      <c r="GY179" s="56"/>
      <c r="GZ179" s="56"/>
      <c r="HA179" s="56"/>
      <c r="HB179" s="56"/>
      <c r="HC179" s="56"/>
      <c r="HD179" s="56"/>
      <c r="HE179" s="56"/>
      <c r="HF179" s="56"/>
      <c r="HG179" s="56"/>
      <c r="HH179" s="56"/>
      <c r="HI179" s="56"/>
      <c r="HJ179" s="56"/>
      <c r="HK179" s="56"/>
      <c r="HL179" s="56"/>
      <c r="HM179" s="56"/>
      <c r="HN179" s="56"/>
      <c r="HO179" s="56"/>
      <c r="HP179" s="56"/>
      <c r="HQ179" s="56"/>
      <c r="HR179" s="56"/>
      <c r="HS179" s="56"/>
      <c r="HT179" s="56"/>
      <c r="HU179" s="56"/>
      <c r="HV179" s="56"/>
      <c r="HW179" s="56"/>
      <c r="HX179" s="56"/>
      <c r="HY179" s="56"/>
      <c r="HZ179" s="56"/>
      <c r="IA179" s="56"/>
      <c r="IB179" s="56"/>
      <c r="IC179" s="56"/>
      <c r="ID179" s="56"/>
      <c r="IE179" s="56"/>
      <c r="IF179" s="56"/>
      <c r="IG179" s="56"/>
      <c r="IH179" s="56"/>
      <c r="II179" s="56"/>
      <c r="IJ179" s="56"/>
      <c r="IK179" s="56"/>
      <c r="IL179" s="56"/>
      <c r="IM179" s="56"/>
      <c r="IN179" s="56"/>
    </row>
    <row r="180" spans="1:248">
      <c r="A180" s="52" t="s">
        <v>391</v>
      </c>
      <c r="B180" s="118" t="s">
        <v>392</v>
      </c>
      <c r="C180" s="104">
        <f>C181+C182+C183</f>
        <v>0</v>
      </c>
      <c r="D180" s="104">
        <f t="shared" ref="D180:H180" si="65">D181+D182+D183</f>
        <v>12200000</v>
      </c>
      <c r="E180" s="104">
        <f t="shared" si="65"/>
        <v>12023360</v>
      </c>
      <c r="F180" s="104">
        <f t="shared" si="65"/>
        <v>6441560</v>
      </c>
      <c r="G180" s="104">
        <f t="shared" si="65"/>
        <v>2621350</v>
      </c>
      <c r="H180" s="104">
        <f t="shared" si="65"/>
        <v>2621350</v>
      </c>
      <c r="I180" s="55"/>
      <c r="J180" s="55"/>
      <c r="K180" s="55"/>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6"/>
      <c r="DL180" s="56"/>
      <c r="DM180" s="56"/>
      <c r="DN180" s="56"/>
      <c r="DO180" s="56"/>
      <c r="DP180" s="56"/>
      <c r="DQ180" s="56"/>
      <c r="DR180" s="56"/>
      <c r="DS180" s="56"/>
      <c r="DT180" s="56"/>
      <c r="DU180" s="56"/>
      <c r="DV180" s="56"/>
      <c r="DW180" s="56"/>
      <c r="DX180" s="56"/>
      <c r="DY180" s="56"/>
      <c r="DZ180" s="56"/>
      <c r="EA180" s="56"/>
      <c r="EB180" s="56"/>
      <c r="EC180" s="56"/>
      <c r="ED180" s="56"/>
      <c r="EE180" s="56"/>
      <c r="EF180" s="56"/>
      <c r="EG180" s="56"/>
      <c r="EH180" s="56"/>
      <c r="EI180" s="56"/>
      <c r="EJ180" s="56"/>
      <c r="EK180" s="56"/>
      <c r="EL180" s="56"/>
      <c r="EM180" s="56"/>
      <c r="EN180" s="56"/>
      <c r="EO180" s="56"/>
      <c r="EP180" s="56"/>
      <c r="EQ180" s="56"/>
      <c r="ER180" s="56"/>
      <c r="ES180" s="56"/>
      <c r="ET180" s="56"/>
      <c r="EU180" s="56"/>
      <c r="EV180" s="56"/>
      <c r="EW180" s="56"/>
      <c r="EX180" s="56"/>
      <c r="EY180" s="56"/>
      <c r="EZ180" s="56"/>
      <c r="FA180" s="56"/>
      <c r="FB180" s="56"/>
      <c r="FC180" s="56"/>
      <c r="FD180" s="56"/>
      <c r="FE180" s="56"/>
      <c r="FF180" s="56"/>
      <c r="FG180" s="56"/>
      <c r="FH180" s="56"/>
      <c r="FI180" s="56"/>
      <c r="FJ180" s="56"/>
      <c r="FK180" s="56"/>
      <c r="FL180" s="56"/>
      <c r="FM180" s="56"/>
      <c r="FN180" s="56"/>
      <c r="FO180" s="56"/>
      <c r="FP180" s="56"/>
      <c r="FQ180" s="56"/>
      <c r="FR180" s="56"/>
      <c r="FS180" s="56"/>
      <c r="FT180" s="56"/>
      <c r="FU180" s="56"/>
      <c r="FV180" s="56"/>
      <c r="FW180" s="56"/>
      <c r="FX180" s="56"/>
      <c r="FY180" s="56"/>
      <c r="FZ180" s="56"/>
      <c r="GA180" s="56"/>
      <c r="GB180" s="56"/>
      <c r="GC180" s="56"/>
      <c r="GD180" s="56"/>
      <c r="GE180" s="56"/>
      <c r="GF180" s="56"/>
      <c r="GG180" s="56"/>
      <c r="GH180" s="56"/>
      <c r="GI180" s="56"/>
      <c r="GJ180" s="56"/>
      <c r="GK180" s="56"/>
      <c r="GL180" s="56"/>
      <c r="GM180" s="56"/>
      <c r="GN180" s="56"/>
      <c r="GO180" s="56"/>
      <c r="GP180" s="56"/>
      <c r="GQ180" s="56"/>
      <c r="GR180" s="56"/>
      <c r="GS180" s="56"/>
      <c r="GT180" s="56"/>
      <c r="GU180" s="56"/>
      <c r="GV180" s="56"/>
      <c r="GW180" s="56"/>
      <c r="GX180" s="56"/>
      <c r="GY180" s="56"/>
      <c r="GZ180" s="56"/>
      <c r="HA180" s="56"/>
      <c r="HB180" s="56"/>
      <c r="HC180" s="56"/>
      <c r="HD180" s="56"/>
      <c r="HE180" s="56"/>
      <c r="HF180" s="56"/>
      <c r="HG180" s="56"/>
      <c r="HH180" s="56"/>
      <c r="HI180" s="56"/>
      <c r="HJ180" s="56"/>
      <c r="HK180" s="56"/>
      <c r="HL180" s="56"/>
      <c r="HM180" s="56"/>
      <c r="HN180" s="56"/>
      <c r="HO180" s="56"/>
      <c r="HP180" s="56"/>
      <c r="HQ180" s="56"/>
      <c r="HR180" s="56"/>
      <c r="HS180" s="56"/>
      <c r="HT180" s="56"/>
      <c r="HU180" s="56"/>
      <c r="HV180" s="56"/>
      <c r="HW180" s="56"/>
      <c r="HX180" s="56"/>
      <c r="HY180" s="56"/>
      <c r="HZ180" s="56"/>
      <c r="IA180" s="56"/>
      <c r="IB180" s="56"/>
      <c r="IC180" s="56"/>
      <c r="ID180" s="56"/>
      <c r="IE180" s="56"/>
      <c r="IF180" s="56"/>
      <c r="IG180" s="56"/>
      <c r="IH180" s="56"/>
      <c r="II180" s="56"/>
      <c r="IJ180" s="56"/>
      <c r="IK180" s="56"/>
      <c r="IL180" s="56"/>
      <c r="IM180" s="56"/>
      <c r="IN180" s="56"/>
    </row>
    <row r="181" spans="1:248" ht="16.5" customHeight="1">
      <c r="A181" s="52"/>
      <c r="B181" s="61" t="s">
        <v>352</v>
      </c>
      <c r="C181" s="104"/>
      <c r="D181" s="54">
        <v>12200000</v>
      </c>
      <c r="E181" s="54">
        <v>12023360</v>
      </c>
      <c r="F181" s="54">
        <v>6441560</v>
      </c>
      <c r="G181" s="123">
        <v>2621350</v>
      </c>
      <c r="H181" s="123">
        <v>2621350</v>
      </c>
      <c r="I181" s="55"/>
      <c r="J181" s="55"/>
      <c r="K181" s="55"/>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56"/>
      <c r="DQ181" s="56"/>
      <c r="DR181" s="56"/>
      <c r="DS181" s="56"/>
      <c r="DT181" s="56"/>
      <c r="DU181" s="56"/>
      <c r="DV181" s="56"/>
      <c r="DW181" s="56"/>
      <c r="DX181" s="56"/>
      <c r="DY181" s="56"/>
      <c r="DZ181" s="56"/>
      <c r="EA181" s="56"/>
      <c r="EB181" s="56"/>
      <c r="EC181" s="56"/>
      <c r="ED181" s="56"/>
      <c r="EE181" s="56"/>
      <c r="EF181" s="56"/>
      <c r="EG181" s="56"/>
      <c r="EH181" s="56"/>
      <c r="EI181" s="56"/>
      <c r="EJ181" s="56"/>
      <c r="EK181" s="56"/>
      <c r="EL181" s="56"/>
      <c r="EM181" s="56"/>
      <c r="EN181" s="56"/>
      <c r="EO181" s="56"/>
      <c r="EP181" s="56"/>
      <c r="EQ181" s="56"/>
      <c r="ER181" s="56"/>
      <c r="ES181" s="56"/>
      <c r="ET181" s="56"/>
      <c r="EU181" s="56"/>
      <c r="EV181" s="56"/>
      <c r="EW181" s="56"/>
      <c r="EX181" s="56"/>
      <c r="EY181" s="56"/>
      <c r="EZ181" s="56"/>
      <c r="FA181" s="56"/>
      <c r="FB181" s="56"/>
      <c r="FC181" s="56"/>
      <c r="FD181" s="56"/>
      <c r="FE181" s="56"/>
      <c r="FF181" s="56"/>
      <c r="FG181" s="56"/>
      <c r="FH181" s="56"/>
      <c r="FI181" s="56"/>
      <c r="FJ181" s="56"/>
      <c r="FK181" s="56"/>
      <c r="FL181" s="56"/>
      <c r="FM181" s="56"/>
      <c r="FN181" s="56"/>
      <c r="FO181" s="56"/>
      <c r="FP181" s="56"/>
      <c r="FQ181" s="56"/>
      <c r="FR181" s="56"/>
      <c r="FS181" s="56"/>
      <c r="FT181" s="56"/>
      <c r="FU181" s="56"/>
      <c r="FV181" s="56"/>
      <c r="FW181" s="56"/>
      <c r="FX181" s="56"/>
      <c r="FY181" s="56"/>
      <c r="FZ181" s="56"/>
      <c r="GA181" s="56"/>
      <c r="GB181" s="56"/>
      <c r="GC181" s="56"/>
      <c r="GD181" s="56"/>
      <c r="GE181" s="56"/>
      <c r="GF181" s="56"/>
      <c r="GG181" s="56"/>
      <c r="GH181" s="56"/>
      <c r="GI181" s="56"/>
      <c r="GJ181" s="56"/>
      <c r="GK181" s="56"/>
      <c r="GL181" s="56"/>
      <c r="GM181" s="56"/>
      <c r="GN181" s="56"/>
      <c r="GO181" s="56"/>
      <c r="GP181" s="56"/>
      <c r="GQ181" s="56"/>
      <c r="GR181" s="56"/>
      <c r="GS181" s="56"/>
      <c r="GT181" s="56"/>
      <c r="GU181" s="56"/>
      <c r="GV181" s="56"/>
      <c r="GW181" s="56"/>
      <c r="GX181" s="56"/>
      <c r="GY181" s="56"/>
      <c r="GZ181" s="56"/>
      <c r="HA181" s="56"/>
      <c r="HB181" s="56"/>
      <c r="HC181" s="56"/>
      <c r="HD181" s="56"/>
      <c r="HE181" s="56"/>
      <c r="HF181" s="56"/>
      <c r="HG181" s="56"/>
      <c r="HH181" s="56"/>
      <c r="HI181" s="56"/>
      <c r="HJ181" s="56"/>
      <c r="HK181" s="56"/>
      <c r="HL181" s="56"/>
      <c r="HM181" s="56"/>
      <c r="HN181" s="56"/>
      <c r="HO181" s="56"/>
      <c r="HP181" s="56"/>
      <c r="HQ181" s="56"/>
      <c r="HR181" s="56"/>
      <c r="HS181" s="56"/>
      <c r="HT181" s="56"/>
      <c r="HU181" s="56"/>
      <c r="HV181" s="56"/>
      <c r="HW181" s="56"/>
      <c r="HX181" s="56"/>
      <c r="HY181" s="56"/>
      <c r="HZ181" s="56"/>
      <c r="IA181" s="56"/>
      <c r="IB181" s="56"/>
      <c r="IC181" s="56"/>
      <c r="ID181" s="56"/>
      <c r="IE181" s="56"/>
      <c r="IF181" s="56"/>
      <c r="IG181" s="56"/>
      <c r="IH181" s="56"/>
      <c r="II181" s="56"/>
      <c r="IJ181" s="56"/>
      <c r="IK181" s="56"/>
      <c r="IL181" s="56"/>
      <c r="IM181" s="56"/>
      <c r="IN181" s="56"/>
    </row>
    <row r="182" spans="1:248" ht="60">
      <c r="A182" s="52"/>
      <c r="B182" s="61" t="s">
        <v>354</v>
      </c>
      <c r="C182" s="104"/>
      <c r="D182" s="54"/>
      <c r="E182" s="54"/>
      <c r="F182" s="54"/>
      <c r="G182" s="82"/>
      <c r="H182" s="82"/>
      <c r="I182" s="55"/>
      <c r="J182" s="55"/>
      <c r="K182" s="55"/>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c r="CV182" s="56"/>
      <c r="CW182" s="56"/>
      <c r="CX182" s="56"/>
      <c r="CY182" s="56"/>
      <c r="CZ182" s="56"/>
      <c r="DA182" s="56"/>
      <c r="DB182" s="56"/>
      <c r="DC182" s="56"/>
      <c r="DD182" s="56"/>
      <c r="DE182" s="56"/>
      <c r="DF182" s="56"/>
      <c r="DG182" s="56"/>
      <c r="DH182" s="56"/>
      <c r="DI182" s="56"/>
      <c r="DJ182" s="56"/>
      <c r="DK182" s="56"/>
      <c r="DL182" s="56"/>
      <c r="DM182" s="56"/>
      <c r="DN182" s="56"/>
      <c r="DO182" s="56"/>
      <c r="DP182" s="56"/>
      <c r="DQ182" s="56"/>
      <c r="DR182" s="56"/>
      <c r="DS182" s="56"/>
      <c r="DT182" s="56"/>
      <c r="DU182" s="56"/>
      <c r="DV182" s="56"/>
      <c r="DW182" s="56"/>
      <c r="DX182" s="56"/>
      <c r="DY182" s="56"/>
      <c r="DZ182" s="56"/>
      <c r="EA182" s="56"/>
      <c r="EB182" s="56"/>
      <c r="EC182" s="56"/>
      <c r="ED182" s="56"/>
      <c r="EE182" s="56"/>
      <c r="EF182" s="56"/>
      <c r="EG182" s="56"/>
      <c r="EH182" s="56"/>
      <c r="EI182" s="56"/>
      <c r="EJ182" s="56"/>
      <c r="EK182" s="56"/>
      <c r="EL182" s="56"/>
      <c r="EM182" s="56"/>
      <c r="EN182" s="56"/>
      <c r="EO182" s="56"/>
      <c r="EP182" s="56"/>
      <c r="EQ182" s="56"/>
      <c r="ER182" s="56"/>
      <c r="ES182" s="56"/>
      <c r="ET182" s="56"/>
      <c r="EU182" s="56"/>
      <c r="EV182" s="56"/>
      <c r="EW182" s="56"/>
      <c r="EX182" s="56"/>
      <c r="EY182" s="56"/>
      <c r="EZ182" s="56"/>
      <c r="FA182" s="56"/>
      <c r="FB182" s="56"/>
      <c r="FC182" s="56"/>
      <c r="FD182" s="56"/>
      <c r="FE182" s="56"/>
      <c r="FF182" s="56"/>
      <c r="FG182" s="56"/>
      <c r="FH182" s="56"/>
      <c r="FI182" s="56"/>
      <c r="FJ182" s="56"/>
      <c r="FK182" s="56"/>
      <c r="FL182" s="56"/>
      <c r="FM182" s="56"/>
      <c r="FN182" s="56"/>
      <c r="FO182" s="56"/>
      <c r="FP182" s="56"/>
      <c r="FQ182" s="56"/>
      <c r="FR182" s="56"/>
      <c r="FS182" s="56"/>
      <c r="FT182" s="56"/>
      <c r="FU182" s="56"/>
      <c r="FV182" s="56"/>
      <c r="FW182" s="56"/>
      <c r="FX182" s="56"/>
      <c r="FY182" s="56"/>
      <c r="FZ182" s="56"/>
      <c r="GA182" s="56"/>
      <c r="GB182" s="56"/>
      <c r="GC182" s="56"/>
      <c r="GD182" s="56"/>
      <c r="GE182" s="56"/>
      <c r="GF182" s="56"/>
      <c r="GG182" s="56"/>
      <c r="GH182" s="56"/>
      <c r="GI182" s="56"/>
      <c r="GJ182" s="56"/>
      <c r="GK182" s="56"/>
      <c r="GL182" s="56"/>
      <c r="GM182" s="56"/>
      <c r="GN182" s="56"/>
      <c r="GO182" s="56"/>
      <c r="GP182" s="56"/>
      <c r="GQ182" s="56"/>
      <c r="GR182" s="56"/>
      <c r="GS182" s="56"/>
      <c r="GT182" s="56"/>
      <c r="GU182" s="56"/>
      <c r="GV182" s="56"/>
      <c r="GW182" s="56"/>
      <c r="GX182" s="56"/>
      <c r="GY182" s="56"/>
      <c r="GZ182" s="56"/>
      <c r="HA182" s="56"/>
      <c r="HB182" s="56"/>
      <c r="HC182" s="56"/>
      <c r="HD182" s="56"/>
      <c r="HE182" s="56"/>
      <c r="HF182" s="56"/>
      <c r="HG182" s="56"/>
      <c r="HH182" s="56"/>
      <c r="HI182" s="56"/>
      <c r="HJ182" s="56"/>
      <c r="HK182" s="56"/>
      <c r="HL182" s="56"/>
      <c r="HM182" s="56"/>
      <c r="HN182" s="56"/>
      <c r="HO182" s="56"/>
      <c r="HP182" s="56"/>
      <c r="HQ182" s="56"/>
      <c r="HR182" s="56"/>
      <c r="HS182" s="56"/>
      <c r="HT182" s="56"/>
      <c r="HU182" s="56"/>
      <c r="HV182" s="56"/>
      <c r="HW182" s="56"/>
      <c r="HX182" s="56"/>
      <c r="HY182" s="56"/>
      <c r="HZ182" s="56"/>
      <c r="IA182" s="56"/>
      <c r="IB182" s="56"/>
      <c r="IC182" s="56"/>
      <c r="ID182" s="56"/>
      <c r="IE182" s="56"/>
      <c r="IF182" s="56"/>
      <c r="IG182" s="56"/>
      <c r="IH182" s="56"/>
      <c r="II182" s="56"/>
      <c r="IJ182" s="56"/>
      <c r="IK182" s="56"/>
      <c r="IL182" s="56"/>
      <c r="IM182" s="56"/>
      <c r="IN182" s="56"/>
    </row>
    <row r="183" spans="1:248">
      <c r="A183" s="52"/>
      <c r="B183" s="61" t="s">
        <v>483</v>
      </c>
      <c r="C183" s="104"/>
      <c r="D183" s="54"/>
      <c r="E183" s="54"/>
      <c r="F183" s="54"/>
      <c r="G183" s="82"/>
      <c r="H183" s="82"/>
      <c r="I183" s="55"/>
      <c r="J183" s="55"/>
      <c r="K183" s="55"/>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c r="CV183" s="56"/>
      <c r="CW183" s="56"/>
      <c r="CX183" s="56"/>
      <c r="CY183" s="56"/>
      <c r="CZ183" s="56"/>
      <c r="DA183" s="56"/>
      <c r="DB183" s="56"/>
      <c r="DC183" s="56"/>
      <c r="DD183" s="56"/>
      <c r="DE183" s="56"/>
      <c r="DF183" s="56"/>
      <c r="DG183" s="56"/>
      <c r="DH183" s="56"/>
      <c r="DI183" s="56"/>
      <c r="DJ183" s="56"/>
      <c r="DK183" s="56"/>
      <c r="DL183" s="56"/>
      <c r="DM183" s="56"/>
      <c r="DN183" s="56"/>
      <c r="DO183" s="56"/>
      <c r="DP183" s="56"/>
      <c r="DQ183" s="56"/>
      <c r="DR183" s="56"/>
      <c r="DS183" s="56"/>
      <c r="DT183" s="56"/>
      <c r="DU183" s="56"/>
      <c r="DV183" s="56"/>
      <c r="DW183" s="56"/>
      <c r="DX183" s="56"/>
      <c r="DY183" s="56"/>
      <c r="DZ183" s="56"/>
      <c r="EA183" s="56"/>
      <c r="EB183" s="56"/>
      <c r="EC183" s="56"/>
      <c r="ED183" s="56"/>
      <c r="EE183" s="56"/>
      <c r="EF183" s="56"/>
      <c r="EG183" s="56"/>
      <c r="EH183" s="56"/>
      <c r="EI183" s="56"/>
      <c r="EJ183" s="56"/>
      <c r="EK183" s="56"/>
      <c r="EL183" s="56"/>
      <c r="EM183" s="56"/>
      <c r="EN183" s="56"/>
      <c r="EO183" s="56"/>
      <c r="EP183" s="56"/>
      <c r="EQ183" s="56"/>
      <c r="ER183" s="56"/>
      <c r="ES183" s="56"/>
      <c r="ET183" s="56"/>
      <c r="EU183" s="56"/>
      <c r="EV183" s="56"/>
      <c r="EW183" s="56"/>
      <c r="EX183" s="56"/>
      <c r="EY183" s="56"/>
      <c r="EZ183" s="56"/>
      <c r="FA183" s="56"/>
      <c r="FB183" s="56"/>
      <c r="FC183" s="56"/>
      <c r="FD183" s="56"/>
      <c r="FE183" s="56"/>
      <c r="FF183" s="56"/>
      <c r="FG183" s="56"/>
      <c r="FH183" s="56"/>
      <c r="FI183" s="56"/>
      <c r="FJ183" s="56"/>
      <c r="FK183" s="56"/>
      <c r="FL183" s="56"/>
      <c r="FM183" s="56"/>
      <c r="FN183" s="56"/>
      <c r="FO183" s="56"/>
      <c r="FP183" s="56"/>
      <c r="FQ183" s="56"/>
      <c r="FR183" s="56"/>
      <c r="FS183" s="56"/>
      <c r="FT183" s="56"/>
      <c r="FU183" s="56"/>
      <c r="FV183" s="56"/>
      <c r="FW183" s="56"/>
      <c r="FX183" s="56"/>
      <c r="FY183" s="56"/>
      <c r="FZ183" s="56"/>
      <c r="GA183" s="56"/>
      <c r="GB183" s="56"/>
      <c r="GC183" s="56"/>
      <c r="GD183" s="56"/>
      <c r="GE183" s="56"/>
      <c r="GF183" s="56"/>
      <c r="GG183" s="56"/>
      <c r="GH183" s="56"/>
      <c r="GI183" s="56"/>
      <c r="GJ183" s="56"/>
      <c r="GK183" s="56"/>
      <c r="GL183" s="56"/>
      <c r="GM183" s="56"/>
      <c r="GN183" s="56"/>
      <c r="GO183" s="56"/>
      <c r="GP183" s="56"/>
      <c r="GQ183" s="56"/>
      <c r="GR183" s="56"/>
      <c r="GS183" s="56"/>
      <c r="GT183" s="56"/>
      <c r="GU183" s="56"/>
      <c r="GV183" s="56"/>
      <c r="GW183" s="56"/>
      <c r="GX183" s="56"/>
      <c r="GY183" s="56"/>
      <c r="GZ183" s="56"/>
      <c r="HA183" s="56"/>
      <c r="HB183" s="56"/>
      <c r="HC183" s="56"/>
      <c r="HD183" s="56"/>
      <c r="HE183" s="56"/>
      <c r="HF183" s="56"/>
      <c r="HG183" s="56"/>
      <c r="HH183" s="56"/>
      <c r="HI183" s="56"/>
      <c r="HJ183" s="56"/>
      <c r="HK183" s="56"/>
      <c r="HL183" s="56"/>
      <c r="HM183" s="56"/>
      <c r="HN183" s="56"/>
      <c r="HO183" s="56"/>
      <c r="HP183" s="56"/>
      <c r="HQ183" s="56"/>
      <c r="HR183" s="56"/>
      <c r="HS183" s="56"/>
      <c r="HT183" s="56"/>
      <c r="HU183" s="56"/>
      <c r="HV183" s="56"/>
      <c r="HW183" s="56"/>
      <c r="HX183" s="56"/>
      <c r="HY183" s="56"/>
      <c r="HZ183" s="56"/>
      <c r="IA183" s="56"/>
      <c r="IB183" s="56"/>
      <c r="IC183" s="56"/>
      <c r="ID183" s="56"/>
      <c r="IE183" s="56"/>
      <c r="IF183" s="56"/>
      <c r="IG183" s="56"/>
      <c r="IH183" s="56"/>
      <c r="II183" s="56"/>
      <c r="IJ183" s="56"/>
      <c r="IK183" s="56"/>
      <c r="IL183" s="56"/>
      <c r="IM183" s="56"/>
      <c r="IN183" s="56"/>
    </row>
    <row r="184" spans="1:248" ht="16.5" customHeight="1">
      <c r="A184" s="59"/>
      <c r="B184" s="61" t="s">
        <v>345</v>
      </c>
      <c r="C184" s="104"/>
      <c r="D184" s="54"/>
      <c r="E184" s="54"/>
      <c r="F184" s="54"/>
      <c r="G184" s="82"/>
      <c r="H184" s="82"/>
      <c r="I184" s="55"/>
      <c r="J184" s="55"/>
      <c r="K184" s="55"/>
      <c r="L184" s="56"/>
      <c r="IN184" s="56"/>
    </row>
    <row r="185" spans="1:248">
      <c r="A185" s="59" t="s">
        <v>393</v>
      </c>
      <c r="B185" s="118" t="s">
        <v>394</v>
      </c>
      <c r="C185" s="105">
        <f t="shared" ref="C185:H185" si="66">C186+C187</f>
        <v>0</v>
      </c>
      <c r="D185" s="105">
        <f t="shared" si="66"/>
        <v>1910000</v>
      </c>
      <c r="E185" s="105">
        <f t="shared" si="66"/>
        <v>2172000</v>
      </c>
      <c r="F185" s="105">
        <f t="shared" si="66"/>
        <v>1305940</v>
      </c>
      <c r="G185" s="105">
        <f t="shared" si="66"/>
        <v>750570</v>
      </c>
      <c r="H185" s="105">
        <f t="shared" si="66"/>
        <v>750570</v>
      </c>
      <c r="I185" s="55"/>
      <c r="J185" s="55"/>
      <c r="K185" s="55"/>
      <c r="IN185" s="56"/>
    </row>
    <row r="186" spans="1:248">
      <c r="A186" s="59"/>
      <c r="B186" s="61" t="s">
        <v>352</v>
      </c>
      <c r="C186" s="105"/>
      <c r="D186" s="54">
        <v>1910000</v>
      </c>
      <c r="E186" s="54">
        <v>2172000</v>
      </c>
      <c r="F186" s="54">
        <v>1305940</v>
      </c>
      <c r="G186" s="123">
        <v>750570</v>
      </c>
      <c r="H186" s="123">
        <v>750570</v>
      </c>
      <c r="I186" s="55"/>
      <c r="J186" s="55"/>
      <c r="K186" s="55"/>
      <c r="IN186" s="56"/>
    </row>
    <row r="187" spans="1:248" ht="60">
      <c r="A187" s="59"/>
      <c r="B187" s="61" t="s">
        <v>354</v>
      </c>
      <c r="C187" s="105"/>
      <c r="D187" s="54"/>
      <c r="E187" s="54"/>
      <c r="F187" s="54"/>
      <c r="G187" s="123"/>
      <c r="H187" s="123"/>
      <c r="I187" s="55"/>
      <c r="J187" s="55"/>
      <c r="K187" s="55"/>
      <c r="IN187" s="56"/>
    </row>
    <row r="188" spans="1:248">
      <c r="A188" s="59"/>
      <c r="B188" s="61" t="s">
        <v>345</v>
      </c>
      <c r="C188" s="105"/>
      <c r="D188" s="54"/>
      <c r="E188" s="54"/>
      <c r="F188" s="54"/>
      <c r="G188" s="123"/>
      <c r="H188" s="123"/>
      <c r="I188" s="55"/>
      <c r="J188" s="55"/>
      <c r="K188" s="55"/>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56"/>
      <c r="DZ188" s="56"/>
      <c r="EA188" s="56"/>
      <c r="EB188" s="56"/>
      <c r="EC188" s="56"/>
      <c r="ED188" s="56"/>
      <c r="EE188" s="56"/>
      <c r="EF188" s="56"/>
      <c r="EG188" s="56"/>
      <c r="EH188" s="56"/>
      <c r="EI188" s="56"/>
      <c r="EJ188" s="56"/>
      <c r="EK188" s="56"/>
      <c r="EL188" s="56"/>
      <c r="EM188" s="56"/>
      <c r="EN188" s="56"/>
      <c r="EO188" s="56"/>
      <c r="EP188" s="56"/>
      <c r="EQ188" s="56"/>
      <c r="ER188" s="56"/>
      <c r="ES188" s="56"/>
      <c r="ET188" s="56"/>
      <c r="EU188" s="56"/>
      <c r="EV188" s="56"/>
      <c r="EW188" s="56"/>
      <c r="EX188" s="56"/>
      <c r="EY188" s="56"/>
      <c r="EZ188" s="56"/>
      <c r="FA188" s="56"/>
      <c r="FB188" s="56"/>
      <c r="FC188" s="56"/>
      <c r="FD188" s="56"/>
      <c r="FE188" s="56"/>
      <c r="FF188" s="56"/>
      <c r="FG188" s="56"/>
      <c r="FH188" s="56"/>
      <c r="FI188" s="56"/>
      <c r="FJ188" s="56"/>
      <c r="FK188" s="56"/>
      <c r="FL188" s="56"/>
      <c r="FM188" s="56"/>
      <c r="FN188" s="56"/>
      <c r="FO188" s="56"/>
      <c r="FP188" s="56"/>
      <c r="FQ188" s="56"/>
      <c r="FR188" s="56"/>
      <c r="FS188" s="56"/>
      <c r="FT188" s="56"/>
      <c r="FU188" s="56"/>
      <c r="FV188" s="56"/>
      <c r="FW188" s="56"/>
      <c r="FX188" s="56"/>
      <c r="FY188" s="56"/>
      <c r="FZ188" s="56"/>
      <c r="GA188" s="56"/>
      <c r="GB188" s="56"/>
      <c r="GC188" s="56"/>
      <c r="GD188" s="56"/>
      <c r="GE188" s="56"/>
      <c r="GF188" s="56"/>
      <c r="GG188" s="56"/>
      <c r="GH188" s="56"/>
      <c r="GI188" s="56"/>
      <c r="GJ188" s="56"/>
      <c r="GK188" s="56"/>
      <c r="GL188" s="56"/>
      <c r="GM188" s="56"/>
      <c r="GN188" s="56"/>
      <c r="GO188" s="56"/>
      <c r="GP188" s="56"/>
      <c r="GQ188" s="56"/>
      <c r="GR188" s="56"/>
      <c r="GS188" s="56"/>
      <c r="GT188" s="56"/>
      <c r="GU188" s="56"/>
      <c r="GV188" s="56"/>
      <c r="GW188" s="56"/>
      <c r="GX188" s="56"/>
      <c r="GY188" s="56"/>
      <c r="GZ188" s="56"/>
      <c r="HA188" s="56"/>
      <c r="HB188" s="56"/>
      <c r="HC188" s="56"/>
      <c r="HD188" s="56"/>
      <c r="HE188" s="56"/>
      <c r="HF188" s="56"/>
      <c r="HG188" s="56"/>
      <c r="HH188" s="56"/>
      <c r="HI188" s="56"/>
      <c r="HJ188" s="56"/>
      <c r="HK188" s="56"/>
      <c r="HL188" s="56"/>
      <c r="HM188" s="56"/>
      <c r="HN188" s="56"/>
      <c r="HO188" s="56"/>
      <c r="HP188" s="56"/>
      <c r="HQ188" s="56"/>
      <c r="HR188" s="56"/>
      <c r="HS188" s="56"/>
      <c r="HT188" s="56"/>
      <c r="HU188" s="56"/>
      <c r="HV188" s="56"/>
      <c r="HW188" s="56"/>
      <c r="HX188" s="56"/>
      <c r="HY188" s="56"/>
      <c r="HZ188" s="56"/>
      <c r="IA188" s="56"/>
      <c r="IB188" s="56"/>
      <c r="IC188" s="56"/>
      <c r="ID188" s="56"/>
      <c r="IE188" s="56"/>
      <c r="IF188" s="56"/>
      <c r="IG188" s="56"/>
      <c r="IH188" s="56"/>
      <c r="II188" s="56"/>
      <c r="IJ188" s="56"/>
      <c r="IK188" s="56"/>
      <c r="IL188" s="56"/>
      <c r="IM188" s="56"/>
      <c r="IN188" s="56"/>
    </row>
    <row r="189" spans="1:248">
      <c r="A189" s="59" t="s">
        <v>395</v>
      </c>
      <c r="B189" s="57" t="s">
        <v>396</v>
      </c>
      <c r="C189" s="104">
        <f>+C190+C202+C209+C215+C228</f>
        <v>0</v>
      </c>
      <c r="D189" s="104">
        <f t="shared" ref="D189:H189" si="67">+D190+D202+D209+D215+D228</f>
        <v>51819000</v>
      </c>
      <c r="E189" s="104">
        <f t="shared" si="67"/>
        <v>51684000</v>
      </c>
      <c r="F189" s="104">
        <f t="shared" si="67"/>
        <v>27719500</v>
      </c>
      <c r="G189" s="104">
        <f t="shared" si="67"/>
        <v>11705486.6</v>
      </c>
      <c r="H189" s="104">
        <f t="shared" si="67"/>
        <v>11705486.6</v>
      </c>
      <c r="I189" s="55"/>
      <c r="J189" s="55"/>
      <c r="K189" s="55"/>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6"/>
      <c r="DG189" s="56"/>
      <c r="DH189" s="56"/>
      <c r="DI189" s="56"/>
      <c r="DJ189" s="56"/>
      <c r="DK189" s="56"/>
      <c r="DL189" s="56"/>
      <c r="DM189" s="56"/>
      <c r="DN189" s="56"/>
      <c r="DO189" s="56"/>
      <c r="DP189" s="56"/>
      <c r="DQ189" s="56"/>
      <c r="DR189" s="56"/>
      <c r="DS189" s="56"/>
      <c r="DT189" s="56"/>
      <c r="DU189" s="56"/>
      <c r="DV189" s="56"/>
      <c r="DW189" s="56"/>
      <c r="DX189" s="56"/>
      <c r="DY189" s="56"/>
      <c r="DZ189" s="56"/>
      <c r="EA189" s="56"/>
      <c r="EB189" s="56"/>
      <c r="EC189" s="56"/>
      <c r="ED189" s="56"/>
      <c r="EE189" s="56"/>
      <c r="EF189" s="56"/>
      <c r="EG189" s="56"/>
      <c r="EH189" s="56"/>
      <c r="EI189" s="56"/>
      <c r="EJ189" s="56"/>
      <c r="EK189" s="56"/>
      <c r="EL189" s="56"/>
      <c r="EM189" s="56"/>
      <c r="EN189" s="56"/>
      <c r="EO189" s="56"/>
      <c r="EP189" s="56"/>
      <c r="EQ189" s="56"/>
      <c r="ER189" s="56"/>
      <c r="ES189" s="56"/>
      <c r="ET189" s="56"/>
      <c r="EU189" s="56"/>
      <c r="EV189" s="56"/>
      <c r="EW189" s="56"/>
      <c r="EX189" s="56"/>
      <c r="EY189" s="56"/>
      <c r="EZ189" s="56"/>
      <c r="FA189" s="56"/>
      <c r="FB189" s="56"/>
      <c r="FC189" s="56"/>
      <c r="FD189" s="56"/>
      <c r="FE189" s="56"/>
      <c r="FF189" s="56"/>
      <c r="FG189" s="56"/>
      <c r="FH189" s="56"/>
      <c r="FI189" s="56"/>
      <c r="FJ189" s="56"/>
      <c r="FK189" s="56"/>
      <c r="FL189" s="56"/>
      <c r="FM189" s="56"/>
      <c r="FN189" s="56"/>
      <c r="FO189" s="56"/>
      <c r="FP189" s="56"/>
      <c r="FQ189" s="56"/>
      <c r="FR189" s="56"/>
      <c r="FS189" s="56"/>
      <c r="FT189" s="56"/>
      <c r="FU189" s="56"/>
      <c r="FV189" s="56"/>
      <c r="FW189" s="56"/>
      <c r="FX189" s="56"/>
      <c r="FY189" s="56"/>
      <c r="FZ189" s="56"/>
      <c r="GA189" s="56"/>
      <c r="GB189" s="56"/>
      <c r="GC189" s="56"/>
      <c r="GD189" s="56"/>
      <c r="GE189" s="56"/>
      <c r="GF189" s="56"/>
      <c r="GG189" s="56"/>
      <c r="GH189" s="56"/>
      <c r="GI189" s="56"/>
      <c r="GJ189" s="56"/>
      <c r="GK189" s="56"/>
      <c r="GL189" s="56"/>
      <c r="GM189" s="56"/>
      <c r="GN189" s="56"/>
      <c r="GO189" s="56"/>
      <c r="GP189" s="56"/>
      <c r="GQ189" s="56"/>
      <c r="GR189" s="56"/>
      <c r="GS189" s="56"/>
      <c r="GT189" s="56"/>
      <c r="GU189" s="56"/>
      <c r="GV189" s="56"/>
      <c r="GW189" s="56"/>
      <c r="GX189" s="56"/>
      <c r="GY189" s="56"/>
      <c r="GZ189" s="56"/>
      <c r="HA189" s="56"/>
      <c r="HB189" s="56"/>
      <c r="HC189" s="56"/>
      <c r="HD189" s="56"/>
      <c r="HE189" s="56"/>
      <c r="HF189" s="56"/>
      <c r="HG189" s="56"/>
      <c r="HH189" s="56"/>
      <c r="HI189" s="56"/>
      <c r="HJ189" s="56"/>
      <c r="HK189" s="56"/>
      <c r="HL189" s="56"/>
      <c r="HM189" s="56"/>
      <c r="HN189" s="56"/>
      <c r="HO189" s="56"/>
      <c r="HP189" s="56"/>
      <c r="HQ189" s="56"/>
      <c r="HR189" s="56"/>
      <c r="HS189" s="56"/>
      <c r="HT189" s="56"/>
      <c r="HU189" s="56"/>
      <c r="HV189" s="56"/>
      <c r="HW189" s="56"/>
      <c r="HX189" s="56"/>
      <c r="HY189" s="56"/>
      <c r="HZ189" s="56"/>
      <c r="IA189" s="56"/>
      <c r="IB189" s="56"/>
      <c r="IC189" s="56"/>
      <c r="ID189" s="56"/>
      <c r="IE189" s="56"/>
      <c r="IF189" s="56"/>
      <c r="IG189" s="56"/>
      <c r="IH189" s="56"/>
      <c r="II189" s="56"/>
      <c r="IJ189" s="56"/>
      <c r="IK189" s="56"/>
      <c r="IL189" s="56"/>
      <c r="IM189" s="56"/>
    </row>
    <row r="190" spans="1:248">
      <c r="A190" s="59" t="s">
        <v>397</v>
      </c>
      <c r="B190" s="57" t="s">
        <v>398</v>
      </c>
      <c r="C190" s="104">
        <f>+C191+C195+C196+C197+C198+C199+C200</f>
        <v>0</v>
      </c>
      <c r="D190" s="104">
        <f t="shared" ref="D190:H190" si="68">+D191+D195+D196+D197+D198+D199+D200</f>
        <v>32001000</v>
      </c>
      <c r="E190" s="104">
        <f t="shared" si="68"/>
        <v>32229000</v>
      </c>
      <c r="F190" s="104">
        <f t="shared" si="68"/>
        <v>17370940</v>
      </c>
      <c r="G190" s="104">
        <f t="shared" si="68"/>
        <v>7370136.5999999996</v>
      </c>
      <c r="H190" s="104">
        <f t="shared" si="68"/>
        <v>7370136.5999999996</v>
      </c>
      <c r="I190" s="55"/>
      <c r="J190" s="55"/>
      <c r="K190" s="55"/>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c r="DI190" s="56"/>
      <c r="DJ190" s="56"/>
      <c r="DK190" s="56"/>
      <c r="DL190" s="56"/>
      <c r="DM190" s="56"/>
      <c r="DN190" s="56"/>
      <c r="DO190" s="56"/>
      <c r="DP190" s="56"/>
      <c r="DQ190" s="56"/>
      <c r="DR190" s="56"/>
      <c r="DS190" s="56"/>
      <c r="DT190" s="56"/>
      <c r="DU190" s="56"/>
      <c r="DV190" s="56"/>
      <c r="DW190" s="56"/>
      <c r="DX190" s="56"/>
      <c r="DY190" s="56"/>
      <c r="DZ190" s="56"/>
      <c r="EA190" s="56"/>
      <c r="EB190" s="56"/>
      <c r="EC190" s="56"/>
      <c r="ED190" s="56"/>
      <c r="EE190" s="56"/>
      <c r="EF190" s="56"/>
      <c r="EG190" s="56"/>
      <c r="EH190" s="56"/>
      <c r="EI190" s="56"/>
      <c r="EJ190" s="56"/>
      <c r="EK190" s="56"/>
      <c r="EL190" s="56"/>
      <c r="EM190" s="56"/>
      <c r="EN190" s="56"/>
      <c r="EO190" s="56"/>
      <c r="EP190" s="56"/>
      <c r="EQ190" s="56"/>
      <c r="ER190" s="56"/>
      <c r="ES190" s="56"/>
      <c r="ET190" s="56"/>
      <c r="EU190" s="56"/>
      <c r="EV190" s="56"/>
      <c r="EW190" s="56"/>
      <c r="EX190" s="56"/>
      <c r="EY190" s="56"/>
      <c r="EZ190" s="56"/>
      <c r="FA190" s="56"/>
      <c r="FB190" s="56"/>
      <c r="FC190" s="56"/>
      <c r="FD190" s="56"/>
      <c r="FE190" s="56"/>
      <c r="FF190" s="56"/>
      <c r="FG190" s="56"/>
      <c r="FH190" s="56"/>
      <c r="FI190" s="56"/>
      <c r="FJ190" s="56"/>
      <c r="FK190" s="56"/>
      <c r="FL190" s="56"/>
      <c r="FM190" s="56"/>
      <c r="FN190" s="56"/>
      <c r="FO190" s="56"/>
      <c r="FP190" s="56"/>
      <c r="FQ190" s="56"/>
      <c r="FR190" s="56"/>
      <c r="FS190" s="56"/>
      <c r="FT190" s="56"/>
      <c r="FU190" s="56"/>
      <c r="FV190" s="56"/>
      <c r="FW190" s="56"/>
      <c r="FX190" s="56"/>
      <c r="FY190" s="56"/>
      <c r="FZ190" s="56"/>
      <c r="GA190" s="56"/>
      <c r="GB190" s="56"/>
      <c r="GC190" s="56"/>
      <c r="GD190" s="56"/>
      <c r="GE190" s="56"/>
      <c r="GF190" s="56"/>
      <c r="GG190" s="56"/>
      <c r="GH190" s="56"/>
      <c r="GI190" s="56"/>
      <c r="GJ190" s="56"/>
      <c r="GK190" s="56"/>
      <c r="GL190" s="56"/>
      <c r="GM190" s="56"/>
      <c r="GN190" s="56"/>
      <c r="GO190" s="56"/>
      <c r="GP190" s="56"/>
      <c r="GQ190" s="56"/>
      <c r="GR190" s="56"/>
      <c r="GS190" s="56"/>
      <c r="GT190" s="56"/>
      <c r="GU190" s="56"/>
      <c r="GV190" s="56"/>
      <c r="GW190" s="56"/>
      <c r="GX190" s="56"/>
      <c r="GY190" s="56"/>
      <c r="GZ190" s="56"/>
      <c r="HA190" s="56"/>
      <c r="HB190" s="56"/>
      <c r="HC190" s="56"/>
      <c r="HD190" s="56"/>
      <c r="HE190" s="56"/>
      <c r="HF190" s="56"/>
      <c r="HG190" s="56"/>
      <c r="HH190" s="56"/>
      <c r="HI190" s="56"/>
      <c r="HJ190" s="56"/>
      <c r="HK190" s="56"/>
      <c r="HL190" s="56"/>
      <c r="HM190" s="56"/>
      <c r="HN190" s="56"/>
      <c r="HO190" s="56"/>
      <c r="HP190" s="56"/>
      <c r="HQ190" s="56"/>
      <c r="HR190" s="56"/>
      <c r="HS190" s="56"/>
      <c r="HT190" s="56"/>
      <c r="HU190" s="56"/>
      <c r="HV190" s="56"/>
      <c r="HW190" s="56"/>
      <c r="HX190" s="56"/>
      <c r="HY190" s="56"/>
      <c r="HZ190" s="56"/>
      <c r="IA190" s="56"/>
      <c r="IB190" s="56"/>
      <c r="IC190" s="56"/>
      <c r="ID190" s="56"/>
      <c r="IE190" s="56"/>
      <c r="IF190" s="56"/>
      <c r="IG190" s="56"/>
      <c r="IH190" s="56"/>
      <c r="II190" s="56"/>
      <c r="IJ190" s="56"/>
      <c r="IK190" s="56"/>
      <c r="IL190" s="56"/>
      <c r="IM190" s="56"/>
    </row>
    <row r="191" spans="1:248" ht="16.5" customHeight="1">
      <c r="A191" s="59"/>
      <c r="B191" s="78" t="s">
        <v>474</v>
      </c>
      <c r="C191" s="105">
        <f>C192+C193+C194</f>
        <v>0</v>
      </c>
      <c r="D191" s="105">
        <v>30720000</v>
      </c>
      <c r="E191" s="105">
        <v>30759000</v>
      </c>
      <c r="F191" s="105">
        <v>16545940</v>
      </c>
      <c r="G191" s="105">
        <f t="shared" ref="G191:H191" si="69">G192+G193+G194</f>
        <v>6977080</v>
      </c>
      <c r="H191" s="105">
        <f t="shared" si="69"/>
        <v>6977080</v>
      </c>
      <c r="I191" s="55"/>
      <c r="J191" s="55"/>
      <c r="K191" s="55"/>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c r="CO191" s="56"/>
      <c r="CP191" s="56"/>
      <c r="CQ191" s="56"/>
      <c r="CR191" s="56"/>
      <c r="CS191" s="56"/>
      <c r="CT191" s="56"/>
      <c r="CU191" s="56"/>
      <c r="CV191" s="56"/>
      <c r="CW191" s="56"/>
      <c r="CX191" s="56"/>
      <c r="CY191" s="56"/>
      <c r="CZ191" s="56"/>
      <c r="DA191" s="56"/>
      <c r="DB191" s="56"/>
      <c r="DC191" s="56"/>
      <c r="DD191" s="56"/>
      <c r="DE191" s="56"/>
      <c r="DF191" s="56"/>
      <c r="DG191" s="56"/>
      <c r="DH191" s="56"/>
      <c r="DI191" s="56"/>
      <c r="DJ191" s="56"/>
      <c r="DK191" s="56"/>
      <c r="DL191" s="56"/>
      <c r="DM191" s="56"/>
      <c r="DN191" s="56"/>
      <c r="DO191" s="56"/>
      <c r="DP191" s="56"/>
      <c r="DQ191" s="56"/>
      <c r="DR191" s="56"/>
      <c r="DS191" s="56"/>
      <c r="DT191" s="56"/>
      <c r="DU191" s="56"/>
      <c r="DV191" s="56"/>
      <c r="DW191" s="56"/>
      <c r="DX191" s="56"/>
      <c r="DY191" s="56"/>
      <c r="DZ191" s="56"/>
      <c r="EA191" s="56"/>
      <c r="EB191" s="56"/>
      <c r="EC191" s="56"/>
      <c r="ED191" s="56"/>
      <c r="EE191" s="56"/>
      <c r="EF191" s="56"/>
      <c r="EG191" s="56"/>
      <c r="EH191" s="56"/>
      <c r="EI191" s="56"/>
      <c r="EJ191" s="56"/>
      <c r="EK191" s="56"/>
      <c r="EL191" s="56"/>
      <c r="EM191" s="56"/>
      <c r="EN191" s="56"/>
      <c r="EO191" s="56"/>
      <c r="EP191" s="56"/>
      <c r="EQ191" s="56"/>
      <c r="ER191" s="56"/>
      <c r="ES191" s="56"/>
      <c r="ET191" s="56"/>
      <c r="EU191" s="56"/>
      <c r="EV191" s="56"/>
      <c r="EW191" s="56"/>
      <c r="EX191" s="56"/>
      <c r="EY191" s="56"/>
      <c r="EZ191" s="56"/>
      <c r="FA191" s="56"/>
      <c r="FB191" s="56"/>
      <c r="FC191" s="56"/>
      <c r="FD191" s="56"/>
      <c r="FE191" s="56"/>
      <c r="FF191" s="56"/>
      <c r="FG191" s="56"/>
      <c r="FH191" s="56"/>
      <c r="FI191" s="56"/>
      <c r="FJ191" s="56"/>
      <c r="FK191" s="56"/>
      <c r="FL191" s="56"/>
      <c r="FM191" s="56"/>
      <c r="FN191" s="56"/>
      <c r="FO191" s="56"/>
      <c r="FP191" s="56"/>
      <c r="FQ191" s="56"/>
      <c r="FR191" s="56"/>
      <c r="FS191" s="56"/>
      <c r="FT191" s="56"/>
      <c r="FU191" s="56"/>
      <c r="FV191" s="56"/>
      <c r="FW191" s="56"/>
      <c r="FX191" s="56"/>
      <c r="FY191" s="56"/>
      <c r="FZ191" s="56"/>
      <c r="GA191" s="56"/>
      <c r="GB191" s="56"/>
      <c r="GC191" s="56"/>
      <c r="GD191" s="56"/>
      <c r="GE191" s="56"/>
      <c r="GF191" s="56"/>
      <c r="GG191" s="56"/>
      <c r="GH191" s="56"/>
      <c r="GI191" s="56"/>
      <c r="GJ191" s="56"/>
      <c r="GK191" s="56"/>
      <c r="GL191" s="56"/>
      <c r="GM191" s="56"/>
      <c r="GN191" s="56"/>
      <c r="GO191" s="56"/>
      <c r="GP191" s="56"/>
      <c r="GQ191" s="56"/>
      <c r="GR191" s="56"/>
      <c r="GS191" s="56"/>
      <c r="GT191" s="56"/>
      <c r="GU191" s="56"/>
      <c r="GV191" s="56"/>
      <c r="GW191" s="56"/>
      <c r="GX191" s="56"/>
      <c r="GY191" s="56"/>
      <c r="GZ191" s="56"/>
      <c r="HA191" s="56"/>
      <c r="HB191" s="56"/>
      <c r="HC191" s="56"/>
      <c r="HD191" s="56"/>
      <c r="HE191" s="56"/>
      <c r="HF191" s="56"/>
      <c r="HG191" s="56"/>
      <c r="HH191" s="56"/>
      <c r="HI191" s="56"/>
      <c r="HJ191" s="56"/>
      <c r="HK191" s="56"/>
      <c r="HL191" s="56"/>
      <c r="HM191" s="56"/>
      <c r="HN191" s="56"/>
      <c r="HO191" s="56"/>
      <c r="HP191" s="56"/>
      <c r="HQ191" s="56"/>
      <c r="HR191" s="56"/>
      <c r="HS191" s="56"/>
      <c r="HT191" s="56"/>
      <c r="HU191" s="56"/>
      <c r="HV191" s="56"/>
      <c r="HW191" s="56"/>
      <c r="HX191" s="56"/>
      <c r="HY191" s="56"/>
      <c r="HZ191" s="56"/>
      <c r="IA191" s="56"/>
      <c r="IB191" s="56"/>
      <c r="IC191" s="56"/>
      <c r="ID191" s="56"/>
      <c r="IE191" s="56"/>
      <c r="IF191" s="56"/>
      <c r="IG191" s="56"/>
      <c r="IH191" s="56"/>
      <c r="II191" s="56"/>
      <c r="IJ191" s="56"/>
      <c r="IK191" s="56"/>
      <c r="IL191" s="56"/>
      <c r="IM191" s="56"/>
      <c r="IN191" s="56"/>
    </row>
    <row r="192" spans="1:248" ht="16.5" customHeight="1">
      <c r="A192" s="59"/>
      <c r="B192" s="103" t="s">
        <v>400</v>
      </c>
      <c r="C192" s="105"/>
      <c r="D192" s="54"/>
      <c r="E192" s="54"/>
      <c r="F192" s="54"/>
      <c r="G192" s="82">
        <v>3243762.37</v>
      </c>
      <c r="H192" s="82">
        <v>3243762.37</v>
      </c>
      <c r="I192" s="55"/>
      <c r="J192" s="55"/>
      <c r="K192" s="55"/>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c r="BT192" s="56"/>
      <c r="BU192" s="56"/>
      <c r="BV192" s="56"/>
      <c r="BW192" s="56"/>
      <c r="BX192" s="56"/>
      <c r="BY192" s="56"/>
      <c r="BZ192" s="56"/>
      <c r="CA192" s="56"/>
      <c r="CB192" s="56"/>
      <c r="CC192" s="56"/>
      <c r="CD192" s="56"/>
      <c r="CE192" s="56"/>
      <c r="CF192" s="56"/>
      <c r="CG192" s="56"/>
      <c r="CH192" s="56"/>
      <c r="CI192" s="56"/>
      <c r="CJ192" s="56"/>
      <c r="CK192" s="56"/>
      <c r="CL192" s="56"/>
      <c r="CM192" s="56"/>
      <c r="CN192" s="56"/>
      <c r="CO192" s="56"/>
      <c r="CP192" s="56"/>
      <c r="CQ192" s="56"/>
      <c r="CR192" s="56"/>
      <c r="CS192" s="56"/>
      <c r="CT192" s="56"/>
      <c r="CU192" s="56"/>
      <c r="CV192" s="56"/>
      <c r="CW192" s="56"/>
      <c r="CX192" s="56"/>
      <c r="CY192" s="56"/>
      <c r="CZ192" s="56"/>
      <c r="DA192" s="56"/>
      <c r="DB192" s="56"/>
      <c r="DC192" s="56"/>
      <c r="DD192" s="56"/>
      <c r="DE192" s="56"/>
      <c r="DF192" s="56"/>
      <c r="DG192" s="56"/>
      <c r="DH192" s="56"/>
      <c r="DI192" s="56"/>
      <c r="DJ192" s="56"/>
      <c r="DK192" s="56"/>
      <c r="DL192" s="56"/>
      <c r="DM192" s="56"/>
      <c r="DN192" s="56"/>
      <c r="DO192" s="56"/>
      <c r="DP192" s="56"/>
      <c r="DQ192" s="56"/>
      <c r="DR192" s="56"/>
      <c r="DS192" s="56"/>
      <c r="DT192" s="56"/>
      <c r="DU192" s="56"/>
      <c r="DV192" s="56"/>
      <c r="DW192" s="56"/>
      <c r="DX192" s="56"/>
      <c r="DY192" s="56"/>
      <c r="DZ192" s="56"/>
      <c r="EA192" s="56"/>
      <c r="EB192" s="56"/>
      <c r="EC192" s="56"/>
      <c r="ED192" s="56"/>
      <c r="EE192" s="56"/>
      <c r="EF192" s="56"/>
      <c r="EG192" s="56"/>
      <c r="EH192" s="56"/>
      <c r="EI192" s="56"/>
      <c r="EJ192" s="56"/>
      <c r="EK192" s="56"/>
      <c r="EL192" s="56"/>
      <c r="EM192" s="56"/>
      <c r="EN192" s="56"/>
      <c r="EO192" s="56"/>
      <c r="EP192" s="56"/>
      <c r="EQ192" s="56"/>
      <c r="ER192" s="56"/>
      <c r="ES192" s="56"/>
      <c r="ET192" s="56"/>
      <c r="EU192" s="56"/>
      <c r="EV192" s="56"/>
      <c r="EW192" s="56"/>
      <c r="EX192" s="56"/>
      <c r="EY192" s="56"/>
      <c r="EZ192" s="56"/>
      <c r="FA192" s="56"/>
      <c r="FB192" s="56"/>
      <c r="FC192" s="56"/>
      <c r="FD192" s="56"/>
      <c r="FE192" s="56"/>
      <c r="FF192" s="56"/>
      <c r="FG192" s="56"/>
      <c r="FH192" s="56"/>
      <c r="FI192" s="56"/>
      <c r="FJ192" s="56"/>
      <c r="FK192" s="56"/>
      <c r="FL192" s="56"/>
      <c r="FM192" s="56"/>
      <c r="FN192" s="56"/>
      <c r="FO192" s="56"/>
      <c r="FP192" s="56"/>
      <c r="FQ192" s="56"/>
      <c r="FR192" s="56"/>
      <c r="FS192" s="56"/>
      <c r="FT192" s="56"/>
      <c r="FU192" s="56"/>
      <c r="FV192" s="56"/>
      <c r="FW192" s="56"/>
      <c r="FX192" s="56"/>
      <c r="FY192" s="56"/>
      <c r="FZ192" s="56"/>
      <c r="GA192" s="56"/>
      <c r="GB192" s="56"/>
      <c r="GC192" s="56"/>
      <c r="GD192" s="56"/>
      <c r="GE192" s="56"/>
      <c r="GF192" s="56"/>
      <c r="GG192" s="56"/>
      <c r="GH192" s="56"/>
      <c r="GI192" s="56"/>
      <c r="GJ192" s="56"/>
      <c r="GK192" s="56"/>
      <c r="GL192" s="56"/>
      <c r="GM192" s="56"/>
      <c r="GN192" s="56"/>
      <c r="GO192" s="56"/>
      <c r="GP192" s="56"/>
      <c r="GQ192" s="56"/>
      <c r="GR192" s="56"/>
      <c r="GS192" s="56"/>
      <c r="GT192" s="56"/>
      <c r="GU192" s="56"/>
      <c r="GV192" s="56"/>
      <c r="GW192" s="56"/>
      <c r="GX192" s="56"/>
      <c r="GY192" s="56"/>
      <c r="GZ192" s="56"/>
      <c r="HA192" s="56"/>
      <c r="HB192" s="56"/>
      <c r="HC192" s="56"/>
      <c r="HD192" s="56"/>
      <c r="HE192" s="56"/>
      <c r="HF192" s="56"/>
      <c r="HG192" s="56"/>
      <c r="HH192" s="56"/>
      <c r="HI192" s="56"/>
      <c r="HJ192" s="56"/>
      <c r="HK192" s="56"/>
      <c r="HL192" s="56"/>
      <c r="HM192" s="56"/>
      <c r="HN192" s="56"/>
      <c r="HO192" s="56"/>
      <c r="HP192" s="56"/>
      <c r="HQ192" s="56"/>
      <c r="HR192" s="56"/>
      <c r="HS192" s="56"/>
      <c r="HT192" s="56"/>
      <c r="HU192" s="56"/>
      <c r="HV192" s="56"/>
      <c r="HW192" s="56"/>
      <c r="HX192" s="56"/>
      <c r="HY192" s="56"/>
      <c r="HZ192" s="56"/>
      <c r="IA192" s="56"/>
      <c r="IB192" s="56"/>
      <c r="IC192" s="56"/>
      <c r="ID192" s="56"/>
      <c r="IE192" s="56"/>
      <c r="IF192" s="56"/>
      <c r="IG192" s="56"/>
      <c r="IH192" s="56"/>
      <c r="II192" s="56"/>
      <c r="IJ192" s="56"/>
      <c r="IK192" s="56"/>
      <c r="IL192" s="56"/>
      <c r="IM192" s="56"/>
      <c r="IN192" s="56"/>
    </row>
    <row r="193" spans="1:248">
      <c r="A193" s="59"/>
      <c r="B193" s="103" t="s">
        <v>401</v>
      </c>
      <c r="C193" s="105"/>
      <c r="D193" s="54"/>
      <c r="E193" s="54"/>
      <c r="F193" s="54"/>
      <c r="G193" s="82">
        <v>3733317.63</v>
      </c>
      <c r="H193" s="82">
        <v>3733317.63</v>
      </c>
      <c r="I193" s="55"/>
      <c r="J193" s="55"/>
      <c r="K193" s="55"/>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56"/>
      <c r="CP193" s="56"/>
      <c r="CQ193" s="56"/>
      <c r="CR193" s="56"/>
      <c r="CS193" s="56"/>
      <c r="CT193" s="56"/>
      <c r="CU193" s="56"/>
      <c r="CV193" s="56"/>
      <c r="CW193" s="56"/>
      <c r="CX193" s="56"/>
      <c r="CY193" s="56"/>
      <c r="CZ193" s="56"/>
      <c r="DA193" s="56"/>
      <c r="DB193" s="56"/>
      <c r="DC193" s="56"/>
      <c r="DD193" s="56"/>
      <c r="DE193" s="56"/>
      <c r="DF193" s="56"/>
      <c r="DG193" s="56"/>
      <c r="DH193" s="56"/>
      <c r="DI193" s="56"/>
      <c r="DJ193" s="56"/>
      <c r="DK193" s="56"/>
      <c r="DL193" s="56"/>
      <c r="DM193" s="56"/>
      <c r="DN193" s="56"/>
      <c r="DO193" s="56"/>
      <c r="DP193" s="56"/>
      <c r="DQ193" s="56"/>
      <c r="DR193" s="56"/>
      <c r="DS193" s="56"/>
      <c r="DT193" s="56"/>
      <c r="DU193" s="56"/>
      <c r="DV193" s="56"/>
      <c r="DW193" s="56"/>
      <c r="DX193" s="56"/>
      <c r="DY193" s="56"/>
      <c r="DZ193" s="56"/>
      <c r="EA193" s="56"/>
      <c r="EB193" s="56"/>
      <c r="EC193" s="56"/>
      <c r="ED193" s="56"/>
      <c r="EE193" s="56"/>
      <c r="EF193" s="56"/>
      <c r="EG193" s="56"/>
      <c r="EH193" s="56"/>
      <c r="EI193" s="56"/>
      <c r="EJ193" s="56"/>
      <c r="EK193" s="56"/>
      <c r="EL193" s="56"/>
      <c r="EM193" s="56"/>
      <c r="EN193" s="56"/>
      <c r="EO193" s="56"/>
      <c r="EP193" s="56"/>
      <c r="EQ193" s="56"/>
      <c r="ER193" s="56"/>
      <c r="ES193" s="56"/>
      <c r="ET193" s="56"/>
      <c r="EU193" s="56"/>
      <c r="EV193" s="56"/>
      <c r="EW193" s="56"/>
      <c r="EX193" s="56"/>
      <c r="EY193" s="56"/>
      <c r="EZ193" s="56"/>
      <c r="FA193" s="56"/>
      <c r="FB193" s="56"/>
      <c r="FC193" s="56"/>
      <c r="FD193" s="56"/>
      <c r="FE193" s="56"/>
      <c r="FF193" s="56"/>
      <c r="FG193" s="56"/>
      <c r="FH193" s="56"/>
      <c r="FI193" s="56"/>
      <c r="FJ193" s="56"/>
      <c r="FK193" s="56"/>
      <c r="FL193" s="56"/>
      <c r="FM193" s="56"/>
      <c r="FN193" s="56"/>
      <c r="FO193" s="56"/>
      <c r="FP193" s="56"/>
      <c r="FQ193" s="56"/>
      <c r="FR193" s="56"/>
      <c r="FS193" s="56"/>
      <c r="FT193" s="56"/>
      <c r="FU193" s="56"/>
      <c r="FV193" s="56"/>
      <c r="FW193" s="56"/>
      <c r="FX193" s="56"/>
      <c r="FY193" s="56"/>
      <c r="FZ193" s="56"/>
      <c r="GA193" s="56"/>
      <c r="GB193" s="56"/>
      <c r="GC193" s="56"/>
      <c r="GD193" s="56"/>
      <c r="GE193" s="56"/>
      <c r="GF193" s="56"/>
      <c r="GG193" s="56"/>
      <c r="GH193" s="56"/>
      <c r="GI193" s="56"/>
      <c r="GJ193" s="56"/>
      <c r="GK193" s="56"/>
      <c r="GL193" s="56"/>
      <c r="GM193" s="56"/>
      <c r="GN193" s="56"/>
      <c r="GO193" s="56"/>
      <c r="GP193" s="56"/>
      <c r="GQ193" s="56"/>
      <c r="GR193" s="56"/>
      <c r="GS193" s="56"/>
      <c r="GT193" s="56"/>
      <c r="GU193" s="56"/>
      <c r="GV193" s="56"/>
      <c r="GW193" s="56"/>
      <c r="GX193" s="56"/>
      <c r="GY193" s="56"/>
      <c r="GZ193" s="56"/>
      <c r="HA193" s="56"/>
      <c r="HB193" s="56"/>
      <c r="HC193" s="56"/>
      <c r="HD193" s="56"/>
      <c r="HE193" s="56"/>
      <c r="HF193" s="56"/>
      <c r="HG193" s="56"/>
      <c r="HH193" s="56"/>
      <c r="HI193" s="56"/>
      <c r="HJ193" s="56"/>
      <c r="HK193" s="56"/>
      <c r="HL193" s="56"/>
      <c r="HM193" s="56"/>
      <c r="HN193" s="56"/>
      <c r="HO193" s="56"/>
      <c r="HP193" s="56"/>
      <c r="HQ193" s="56"/>
      <c r="HR193" s="56"/>
      <c r="HS193" s="56"/>
      <c r="HT193" s="56"/>
      <c r="HU193" s="56"/>
      <c r="HV193" s="56"/>
      <c r="HW193" s="56"/>
      <c r="HX193" s="56"/>
      <c r="HY193" s="56"/>
      <c r="HZ193" s="56"/>
      <c r="IA193" s="56"/>
      <c r="IB193" s="56"/>
      <c r="IC193" s="56"/>
      <c r="ID193" s="56"/>
      <c r="IE193" s="56"/>
      <c r="IF193" s="56"/>
      <c r="IG193" s="56"/>
      <c r="IH193" s="56"/>
      <c r="II193" s="56"/>
      <c r="IJ193" s="56"/>
      <c r="IK193" s="56"/>
      <c r="IL193" s="56"/>
      <c r="IM193" s="56"/>
      <c r="IN193" s="56"/>
    </row>
    <row r="194" spans="1:248">
      <c r="A194" s="59"/>
      <c r="B194" s="103" t="s">
        <v>473</v>
      </c>
      <c r="C194" s="105"/>
      <c r="D194" s="54"/>
      <c r="E194" s="54"/>
      <c r="F194" s="54"/>
      <c r="G194" s="82"/>
      <c r="H194" s="82"/>
      <c r="I194" s="55"/>
      <c r="J194" s="55"/>
      <c r="K194" s="55"/>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c r="CU194" s="56"/>
      <c r="CV194" s="56"/>
      <c r="CW194" s="56"/>
      <c r="CX194" s="56"/>
      <c r="CY194" s="56"/>
      <c r="CZ194" s="56"/>
      <c r="DA194" s="56"/>
      <c r="DB194" s="56"/>
      <c r="DC194" s="56"/>
      <c r="DD194" s="56"/>
      <c r="DE194" s="56"/>
      <c r="DF194" s="56"/>
      <c r="DG194" s="56"/>
      <c r="DH194" s="56"/>
      <c r="DI194" s="56"/>
      <c r="DJ194" s="56"/>
      <c r="DK194" s="56"/>
      <c r="DL194" s="56"/>
      <c r="DM194" s="56"/>
      <c r="DN194" s="56"/>
      <c r="DO194" s="56"/>
      <c r="DP194" s="56"/>
      <c r="DQ194" s="56"/>
      <c r="DR194" s="56"/>
      <c r="DS194" s="56"/>
      <c r="DT194" s="56"/>
      <c r="DU194" s="56"/>
      <c r="DV194" s="56"/>
      <c r="DW194" s="56"/>
      <c r="DX194" s="56"/>
      <c r="DY194" s="56"/>
      <c r="DZ194" s="56"/>
      <c r="EA194" s="56"/>
      <c r="EB194" s="56"/>
      <c r="EC194" s="56"/>
      <c r="ED194" s="56"/>
      <c r="EE194" s="56"/>
      <c r="EF194" s="56"/>
      <c r="EG194" s="56"/>
      <c r="EH194" s="56"/>
      <c r="EI194" s="56"/>
      <c r="EJ194" s="56"/>
      <c r="EK194" s="56"/>
      <c r="EL194" s="56"/>
      <c r="EM194" s="56"/>
      <c r="EN194" s="56"/>
      <c r="EO194" s="56"/>
      <c r="EP194" s="56"/>
      <c r="EQ194" s="56"/>
      <c r="ER194" s="56"/>
      <c r="ES194" s="56"/>
      <c r="ET194" s="56"/>
      <c r="EU194" s="56"/>
      <c r="EV194" s="56"/>
      <c r="EW194" s="56"/>
      <c r="EX194" s="56"/>
      <c r="EY194" s="56"/>
      <c r="EZ194" s="56"/>
      <c r="FA194" s="56"/>
      <c r="FB194" s="56"/>
      <c r="FC194" s="56"/>
      <c r="FD194" s="56"/>
      <c r="FE194" s="56"/>
      <c r="FF194" s="56"/>
      <c r="FG194" s="56"/>
      <c r="FH194" s="56"/>
      <c r="FI194" s="56"/>
      <c r="FJ194" s="56"/>
      <c r="FK194" s="56"/>
      <c r="FL194" s="56"/>
      <c r="FM194" s="56"/>
      <c r="FN194" s="56"/>
      <c r="FO194" s="56"/>
      <c r="FP194" s="56"/>
      <c r="FQ194" s="56"/>
      <c r="FR194" s="56"/>
      <c r="FS194" s="56"/>
      <c r="FT194" s="56"/>
      <c r="FU194" s="56"/>
      <c r="FV194" s="56"/>
      <c r="FW194" s="56"/>
      <c r="FX194" s="56"/>
      <c r="FY194" s="56"/>
      <c r="FZ194" s="56"/>
      <c r="GA194" s="56"/>
      <c r="GB194" s="56"/>
      <c r="GC194" s="56"/>
      <c r="GD194" s="56"/>
      <c r="GE194" s="56"/>
      <c r="GF194" s="56"/>
      <c r="GG194" s="56"/>
      <c r="GH194" s="56"/>
      <c r="GI194" s="56"/>
      <c r="GJ194" s="56"/>
      <c r="GK194" s="56"/>
      <c r="GL194" s="56"/>
      <c r="GM194" s="56"/>
      <c r="GN194" s="56"/>
      <c r="GO194" s="56"/>
      <c r="GP194" s="56"/>
      <c r="GQ194" s="56"/>
      <c r="GR194" s="56"/>
      <c r="GS194" s="56"/>
      <c r="GT194" s="56"/>
      <c r="GU194" s="56"/>
      <c r="GV194" s="56"/>
      <c r="GW194" s="56"/>
      <c r="GX194" s="56"/>
      <c r="GY194" s="56"/>
      <c r="GZ194" s="56"/>
      <c r="HA194" s="56"/>
      <c r="HB194" s="56"/>
      <c r="HC194" s="56"/>
      <c r="HD194" s="56"/>
      <c r="HE194" s="56"/>
      <c r="HF194" s="56"/>
      <c r="HG194" s="56"/>
      <c r="HH194" s="56"/>
      <c r="HI194" s="56"/>
      <c r="HJ194" s="56"/>
      <c r="HK194" s="56"/>
      <c r="HL194" s="56"/>
      <c r="HM194" s="56"/>
      <c r="HN194" s="56"/>
      <c r="HO194" s="56"/>
      <c r="HP194" s="56"/>
      <c r="HQ194" s="56"/>
      <c r="HR194" s="56"/>
      <c r="HS194" s="56"/>
      <c r="HT194" s="56"/>
      <c r="HU194" s="56"/>
      <c r="HV194" s="56"/>
      <c r="HW194" s="56"/>
      <c r="HX194" s="56"/>
      <c r="HY194" s="56"/>
      <c r="HZ194" s="56"/>
      <c r="IA194" s="56"/>
      <c r="IB194" s="56"/>
      <c r="IC194" s="56"/>
      <c r="ID194" s="56"/>
      <c r="IE194" s="56"/>
      <c r="IF194" s="56"/>
      <c r="IG194" s="56"/>
      <c r="IH194" s="56"/>
      <c r="II194" s="56"/>
      <c r="IJ194" s="56"/>
      <c r="IK194" s="56"/>
      <c r="IL194" s="56"/>
      <c r="IM194" s="56"/>
      <c r="IN194" s="56"/>
    </row>
    <row r="195" spans="1:248">
      <c r="A195" s="52"/>
      <c r="B195" s="78" t="s">
        <v>402</v>
      </c>
      <c r="C195" s="105"/>
      <c r="D195" s="54">
        <v>1233000</v>
      </c>
      <c r="E195" s="54">
        <v>1419000</v>
      </c>
      <c r="F195" s="54">
        <v>798000</v>
      </c>
      <c r="G195" s="60">
        <v>384000</v>
      </c>
      <c r="H195" s="60">
        <v>384000</v>
      </c>
      <c r="I195" s="55"/>
      <c r="J195" s="55"/>
      <c r="K195" s="55"/>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c r="CF195" s="56"/>
      <c r="CG195" s="56"/>
      <c r="CH195" s="56"/>
      <c r="CI195" s="56"/>
      <c r="CJ195" s="56"/>
      <c r="CK195" s="56"/>
      <c r="CL195" s="56"/>
      <c r="CM195" s="56"/>
      <c r="CN195" s="56"/>
      <c r="CO195" s="56"/>
      <c r="CP195" s="56"/>
      <c r="CQ195" s="56"/>
      <c r="CR195" s="56"/>
      <c r="CS195" s="56"/>
      <c r="CT195" s="56"/>
      <c r="CU195" s="56"/>
      <c r="CV195" s="56"/>
      <c r="CW195" s="56"/>
      <c r="CX195" s="56"/>
      <c r="CY195" s="56"/>
      <c r="CZ195" s="56"/>
      <c r="DA195" s="56"/>
      <c r="DB195" s="56"/>
      <c r="DC195" s="56"/>
      <c r="DD195" s="56"/>
      <c r="DE195" s="56"/>
      <c r="DF195" s="56"/>
      <c r="DG195" s="56"/>
      <c r="DH195" s="56"/>
      <c r="DI195" s="56"/>
      <c r="DJ195" s="56"/>
      <c r="DK195" s="56"/>
      <c r="DL195" s="56"/>
      <c r="DM195" s="56"/>
      <c r="DN195" s="56"/>
      <c r="DO195" s="56"/>
      <c r="DP195" s="56"/>
      <c r="DQ195" s="56"/>
      <c r="DR195" s="56"/>
      <c r="DS195" s="56"/>
      <c r="DT195" s="56"/>
      <c r="DU195" s="56"/>
      <c r="DV195" s="56"/>
      <c r="DW195" s="56"/>
      <c r="DX195" s="56"/>
      <c r="DY195" s="56"/>
      <c r="DZ195" s="56"/>
      <c r="EA195" s="56"/>
      <c r="EB195" s="56"/>
      <c r="EC195" s="56"/>
      <c r="ED195" s="56"/>
      <c r="EE195" s="56"/>
      <c r="EF195" s="56"/>
      <c r="EG195" s="56"/>
      <c r="EH195" s="56"/>
      <c r="EI195" s="56"/>
      <c r="EJ195" s="56"/>
      <c r="EK195" s="56"/>
      <c r="EL195" s="56"/>
      <c r="EM195" s="56"/>
      <c r="EN195" s="56"/>
      <c r="EO195" s="56"/>
      <c r="EP195" s="56"/>
      <c r="EQ195" s="56"/>
      <c r="ER195" s="56"/>
      <c r="ES195" s="56"/>
      <c r="ET195" s="56"/>
      <c r="EU195" s="56"/>
      <c r="EV195" s="56"/>
      <c r="EW195" s="56"/>
      <c r="EX195" s="56"/>
      <c r="EY195" s="56"/>
      <c r="EZ195" s="56"/>
      <c r="FA195" s="56"/>
      <c r="FB195" s="56"/>
      <c r="FC195" s="56"/>
      <c r="FD195" s="56"/>
      <c r="FE195" s="56"/>
      <c r="FF195" s="56"/>
      <c r="FG195" s="56"/>
      <c r="FH195" s="56"/>
      <c r="FI195" s="56"/>
      <c r="FJ195" s="56"/>
      <c r="FK195" s="56"/>
      <c r="FL195" s="56"/>
      <c r="FM195" s="56"/>
      <c r="FN195" s="56"/>
      <c r="FO195" s="56"/>
      <c r="FP195" s="56"/>
      <c r="FQ195" s="56"/>
      <c r="FR195" s="56"/>
      <c r="FS195" s="56"/>
      <c r="FT195" s="56"/>
      <c r="FU195" s="56"/>
      <c r="FV195" s="56"/>
      <c r="FW195" s="56"/>
      <c r="FX195" s="56"/>
      <c r="FY195" s="56"/>
      <c r="FZ195" s="56"/>
      <c r="GA195" s="56"/>
      <c r="GB195" s="56"/>
      <c r="GC195" s="56"/>
      <c r="GD195" s="56"/>
      <c r="GE195" s="56"/>
      <c r="GF195" s="56"/>
      <c r="GG195" s="56"/>
      <c r="GH195" s="56"/>
      <c r="GI195" s="56"/>
      <c r="GJ195" s="56"/>
      <c r="GK195" s="56"/>
      <c r="GL195" s="56"/>
      <c r="GM195" s="56"/>
      <c r="GN195" s="56"/>
      <c r="GO195" s="56"/>
      <c r="GP195" s="56"/>
      <c r="GQ195" s="56"/>
      <c r="GR195" s="56"/>
      <c r="GS195" s="56"/>
      <c r="GT195" s="56"/>
      <c r="GU195" s="56"/>
      <c r="GV195" s="56"/>
      <c r="GW195" s="56"/>
      <c r="GX195" s="56"/>
      <c r="GY195" s="56"/>
      <c r="GZ195" s="56"/>
      <c r="HA195" s="56"/>
      <c r="HB195" s="56"/>
      <c r="HC195" s="56"/>
      <c r="HD195" s="56"/>
      <c r="HE195" s="56"/>
      <c r="HF195" s="56"/>
      <c r="HG195" s="56"/>
      <c r="HH195" s="56"/>
      <c r="HI195" s="56"/>
      <c r="HJ195" s="56"/>
      <c r="HK195" s="56"/>
      <c r="HL195" s="56"/>
      <c r="HM195" s="56"/>
      <c r="HN195" s="56"/>
      <c r="HO195" s="56"/>
      <c r="HP195" s="56"/>
      <c r="HQ195" s="56"/>
      <c r="HR195" s="56"/>
      <c r="HS195" s="56"/>
      <c r="HT195" s="56"/>
      <c r="HU195" s="56"/>
      <c r="HV195" s="56"/>
      <c r="HW195" s="56"/>
      <c r="HX195" s="56"/>
      <c r="HY195" s="56"/>
      <c r="HZ195" s="56"/>
      <c r="IA195" s="56"/>
      <c r="IB195" s="56"/>
      <c r="IC195" s="56"/>
      <c r="ID195" s="56"/>
      <c r="IE195" s="56"/>
      <c r="IF195" s="56"/>
      <c r="IG195" s="56"/>
      <c r="IH195" s="56"/>
      <c r="II195" s="56"/>
      <c r="IJ195" s="56"/>
      <c r="IK195" s="56"/>
      <c r="IL195" s="56"/>
      <c r="IM195" s="56"/>
      <c r="IN195" s="56"/>
    </row>
    <row r="196" spans="1:248" ht="30">
      <c r="A196" s="52"/>
      <c r="B196" s="78" t="s">
        <v>403</v>
      </c>
      <c r="C196" s="105"/>
      <c r="D196" s="54"/>
      <c r="E196" s="54"/>
      <c r="F196" s="54"/>
      <c r="G196" s="60"/>
      <c r="H196" s="60"/>
      <c r="I196" s="55"/>
      <c r="J196" s="55"/>
      <c r="K196" s="55"/>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c r="CF196" s="56"/>
      <c r="CG196" s="56"/>
      <c r="CH196" s="56"/>
      <c r="CI196" s="56"/>
      <c r="CJ196" s="56"/>
      <c r="CK196" s="56"/>
      <c r="CL196" s="56"/>
      <c r="CM196" s="56"/>
      <c r="CN196" s="56"/>
      <c r="CO196" s="56"/>
      <c r="CP196" s="56"/>
      <c r="CQ196" s="56"/>
      <c r="CR196" s="56"/>
      <c r="CS196" s="56"/>
      <c r="CT196" s="56"/>
      <c r="CU196" s="56"/>
      <c r="CV196" s="56"/>
      <c r="CW196" s="56"/>
      <c r="CX196" s="56"/>
      <c r="CY196" s="56"/>
      <c r="CZ196" s="56"/>
      <c r="DA196" s="56"/>
      <c r="DB196" s="56"/>
      <c r="DC196" s="56"/>
      <c r="DD196" s="56"/>
      <c r="DE196" s="56"/>
      <c r="DF196" s="56"/>
      <c r="DG196" s="56"/>
      <c r="DH196" s="56"/>
      <c r="DI196" s="56"/>
      <c r="DJ196" s="56"/>
      <c r="DK196" s="56"/>
      <c r="DL196" s="56"/>
      <c r="DM196" s="56"/>
      <c r="DN196" s="56"/>
      <c r="DO196" s="56"/>
      <c r="DP196" s="56"/>
      <c r="DQ196" s="56"/>
      <c r="DR196" s="56"/>
      <c r="DS196" s="56"/>
      <c r="DT196" s="56"/>
      <c r="DU196" s="56"/>
      <c r="DV196" s="56"/>
      <c r="DW196" s="56"/>
      <c r="DX196" s="56"/>
      <c r="DY196" s="56"/>
      <c r="DZ196" s="56"/>
      <c r="EA196" s="56"/>
      <c r="EB196" s="56"/>
      <c r="EC196" s="56"/>
      <c r="ED196" s="56"/>
      <c r="EE196" s="56"/>
      <c r="EF196" s="56"/>
      <c r="EG196" s="56"/>
      <c r="EH196" s="56"/>
      <c r="EI196" s="56"/>
      <c r="EJ196" s="56"/>
      <c r="EK196" s="56"/>
      <c r="EL196" s="56"/>
      <c r="EM196" s="56"/>
      <c r="EN196" s="56"/>
      <c r="EO196" s="56"/>
      <c r="EP196" s="56"/>
      <c r="EQ196" s="56"/>
      <c r="ER196" s="56"/>
      <c r="ES196" s="56"/>
      <c r="ET196" s="56"/>
      <c r="EU196" s="56"/>
      <c r="EV196" s="56"/>
      <c r="EW196" s="56"/>
      <c r="EX196" s="56"/>
      <c r="EY196" s="56"/>
      <c r="EZ196" s="56"/>
      <c r="FA196" s="56"/>
      <c r="FB196" s="56"/>
      <c r="FC196" s="56"/>
      <c r="FD196" s="56"/>
      <c r="FE196" s="56"/>
      <c r="FF196" s="56"/>
      <c r="FG196" s="56"/>
      <c r="FH196" s="56"/>
      <c r="FI196" s="56"/>
      <c r="FJ196" s="56"/>
      <c r="FK196" s="56"/>
      <c r="FL196" s="56"/>
      <c r="FM196" s="56"/>
      <c r="FN196" s="56"/>
      <c r="FO196" s="56"/>
      <c r="FP196" s="56"/>
      <c r="FQ196" s="56"/>
      <c r="FR196" s="56"/>
      <c r="FS196" s="56"/>
      <c r="FT196" s="56"/>
      <c r="FU196" s="56"/>
      <c r="FV196" s="56"/>
      <c r="FW196" s="56"/>
      <c r="FX196" s="56"/>
      <c r="FY196" s="56"/>
      <c r="FZ196" s="56"/>
      <c r="GA196" s="56"/>
      <c r="GB196" s="56"/>
      <c r="GC196" s="56"/>
      <c r="GD196" s="56"/>
      <c r="GE196" s="56"/>
      <c r="GF196" s="56"/>
      <c r="GG196" s="56"/>
      <c r="GH196" s="56"/>
      <c r="GI196" s="56"/>
      <c r="GJ196" s="56"/>
      <c r="GK196" s="56"/>
      <c r="GL196" s="56"/>
      <c r="GM196" s="56"/>
      <c r="GN196" s="56"/>
      <c r="GO196" s="56"/>
      <c r="GP196" s="56"/>
      <c r="GQ196" s="56"/>
      <c r="GR196" s="56"/>
      <c r="GS196" s="56"/>
      <c r="GT196" s="56"/>
      <c r="GU196" s="56"/>
      <c r="GV196" s="56"/>
      <c r="GW196" s="56"/>
      <c r="GX196" s="56"/>
      <c r="GY196" s="56"/>
      <c r="GZ196" s="56"/>
      <c r="HA196" s="56"/>
      <c r="HB196" s="56"/>
      <c r="HC196" s="56"/>
      <c r="HD196" s="56"/>
      <c r="HE196" s="56"/>
      <c r="HF196" s="56"/>
      <c r="HG196" s="56"/>
      <c r="HH196" s="56"/>
      <c r="HI196" s="56"/>
      <c r="HJ196" s="56"/>
      <c r="HK196" s="56"/>
      <c r="HL196" s="56"/>
      <c r="HM196" s="56"/>
      <c r="HN196" s="56"/>
      <c r="HO196" s="56"/>
      <c r="HP196" s="56"/>
      <c r="HQ196" s="56"/>
      <c r="HR196" s="56"/>
      <c r="HS196" s="56"/>
      <c r="HT196" s="56"/>
      <c r="HU196" s="56"/>
      <c r="HV196" s="56"/>
      <c r="HW196" s="56"/>
      <c r="HX196" s="56"/>
      <c r="HY196" s="56"/>
      <c r="HZ196" s="56"/>
      <c r="IA196" s="56"/>
      <c r="IB196" s="56"/>
      <c r="IC196" s="56"/>
      <c r="ID196" s="56"/>
      <c r="IE196" s="56"/>
      <c r="IF196" s="56"/>
      <c r="IG196" s="56"/>
      <c r="IH196" s="56"/>
      <c r="II196" s="56"/>
      <c r="IJ196" s="56"/>
      <c r="IK196" s="56"/>
      <c r="IL196" s="56"/>
      <c r="IM196" s="56"/>
      <c r="IN196" s="56"/>
    </row>
    <row r="197" spans="1:248" ht="45">
      <c r="A197" s="52"/>
      <c r="B197" s="78" t="s">
        <v>404</v>
      </c>
      <c r="C197" s="105"/>
      <c r="D197" s="54"/>
      <c r="E197" s="54"/>
      <c r="F197" s="54"/>
      <c r="G197" s="60"/>
      <c r="H197" s="60"/>
      <c r="I197" s="55"/>
      <c r="J197" s="55"/>
      <c r="K197" s="55"/>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c r="BT197" s="56"/>
      <c r="BU197" s="56"/>
      <c r="BV197" s="56"/>
      <c r="BW197" s="56"/>
      <c r="BX197" s="56"/>
      <c r="BY197" s="56"/>
      <c r="BZ197" s="56"/>
      <c r="CA197" s="56"/>
      <c r="CB197" s="56"/>
      <c r="CC197" s="56"/>
      <c r="CD197" s="56"/>
      <c r="CE197" s="56"/>
      <c r="CF197" s="56"/>
      <c r="CG197" s="56"/>
      <c r="CH197" s="56"/>
      <c r="CI197" s="56"/>
      <c r="CJ197" s="56"/>
      <c r="CK197" s="56"/>
      <c r="CL197" s="56"/>
      <c r="CM197" s="56"/>
      <c r="CN197" s="56"/>
      <c r="CO197" s="56"/>
      <c r="CP197" s="56"/>
      <c r="CQ197" s="56"/>
      <c r="CR197" s="56"/>
      <c r="CS197" s="56"/>
      <c r="CT197" s="56"/>
      <c r="CU197" s="56"/>
      <c r="CV197" s="56"/>
      <c r="CW197" s="56"/>
      <c r="CX197" s="56"/>
      <c r="CY197" s="56"/>
      <c r="CZ197" s="56"/>
      <c r="DA197" s="56"/>
      <c r="DB197" s="56"/>
      <c r="DC197" s="56"/>
      <c r="DD197" s="56"/>
      <c r="DE197" s="56"/>
      <c r="DF197" s="56"/>
      <c r="DG197" s="56"/>
      <c r="DH197" s="56"/>
      <c r="DI197" s="56"/>
      <c r="DJ197" s="56"/>
      <c r="DK197" s="56"/>
      <c r="DL197" s="56"/>
      <c r="DM197" s="56"/>
      <c r="DN197" s="56"/>
      <c r="DO197" s="56"/>
      <c r="DP197" s="56"/>
      <c r="DQ197" s="56"/>
      <c r="DR197" s="56"/>
      <c r="DS197" s="56"/>
      <c r="DT197" s="56"/>
      <c r="DU197" s="56"/>
      <c r="DV197" s="56"/>
      <c r="DW197" s="56"/>
      <c r="DX197" s="56"/>
      <c r="DY197" s="56"/>
      <c r="DZ197" s="56"/>
      <c r="EA197" s="56"/>
      <c r="EB197" s="56"/>
      <c r="EC197" s="56"/>
      <c r="ED197" s="56"/>
      <c r="EE197" s="56"/>
      <c r="EF197" s="56"/>
      <c r="EG197" s="56"/>
      <c r="EH197" s="56"/>
      <c r="EI197" s="56"/>
      <c r="EJ197" s="56"/>
      <c r="EK197" s="56"/>
      <c r="EL197" s="56"/>
      <c r="EM197" s="56"/>
      <c r="EN197" s="56"/>
      <c r="EO197" s="56"/>
      <c r="EP197" s="56"/>
      <c r="EQ197" s="56"/>
      <c r="ER197" s="56"/>
      <c r="ES197" s="56"/>
      <c r="ET197" s="56"/>
      <c r="EU197" s="56"/>
      <c r="EV197" s="56"/>
      <c r="EW197" s="56"/>
      <c r="EX197" s="56"/>
      <c r="EY197" s="56"/>
      <c r="EZ197" s="56"/>
      <c r="FA197" s="56"/>
      <c r="FB197" s="56"/>
      <c r="FC197" s="56"/>
      <c r="FD197" s="56"/>
      <c r="FE197" s="56"/>
      <c r="FF197" s="56"/>
      <c r="FG197" s="56"/>
      <c r="FH197" s="56"/>
      <c r="FI197" s="56"/>
      <c r="FJ197" s="56"/>
      <c r="FK197" s="56"/>
      <c r="FL197" s="56"/>
      <c r="FM197" s="56"/>
      <c r="FN197" s="56"/>
      <c r="FO197" s="56"/>
      <c r="FP197" s="56"/>
      <c r="FQ197" s="56"/>
      <c r="FR197" s="56"/>
      <c r="FS197" s="56"/>
      <c r="FT197" s="56"/>
      <c r="FU197" s="56"/>
      <c r="FV197" s="56"/>
      <c r="FW197" s="56"/>
      <c r="FX197" s="56"/>
      <c r="FY197" s="56"/>
      <c r="FZ197" s="56"/>
      <c r="GA197" s="56"/>
      <c r="GB197" s="56"/>
      <c r="GC197" s="56"/>
      <c r="GD197" s="56"/>
      <c r="GE197" s="56"/>
      <c r="GF197" s="56"/>
      <c r="GG197" s="56"/>
      <c r="GH197" s="56"/>
      <c r="GI197" s="56"/>
      <c r="GJ197" s="56"/>
      <c r="GK197" s="56"/>
      <c r="GL197" s="56"/>
      <c r="GM197" s="56"/>
      <c r="GN197" s="56"/>
      <c r="GO197" s="56"/>
      <c r="GP197" s="56"/>
      <c r="GQ197" s="56"/>
      <c r="GR197" s="56"/>
      <c r="GS197" s="56"/>
      <c r="GT197" s="56"/>
      <c r="GU197" s="56"/>
      <c r="GV197" s="56"/>
      <c r="GW197" s="56"/>
      <c r="GX197" s="56"/>
      <c r="GY197" s="56"/>
      <c r="GZ197" s="56"/>
      <c r="HA197" s="56"/>
      <c r="HB197" s="56"/>
      <c r="HC197" s="56"/>
      <c r="HD197" s="56"/>
      <c r="HE197" s="56"/>
      <c r="HF197" s="56"/>
      <c r="HG197" s="56"/>
      <c r="HH197" s="56"/>
      <c r="HI197" s="56"/>
      <c r="HJ197" s="56"/>
      <c r="HK197" s="56"/>
      <c r="HL197" s="56"/>
      <c r="HM197" s="56"/>
      <c r="HN197" s="56"/>
      <c r="HO197" s="56"/>
      <c r="HP197" s="56"/>
      <c r="HQ197" s="56"/>
      <c r="HR197" s="56"/>
      <c r="HS197" s="56"/>
      <c r="HT197" s="56"/>
      <c r="HU197" s="56"/>
      <c r="HV197" s="56"/>
      <c r="HW197" s="56"/>
      <c r="HX197" s="56"/>
      <c r="HY197" s="56"/>
      <c r="HZ197" s="56"/>
      <c r="IA197" s="56"/>
      <c r="IB197" s="56"/>
      <c r="IC197" s="56"/>
      <c r="ID197" s="56"/>
      <c r="IE197" s="56"/>
      <c r="IF197" s="56"/>
      <c r="IG197" s="56"/>
      <c r="IH197" s="56"/>
      <c r="II197" s="56"/>
      <c r="IJ197" s="56"/>
      <c r="IK197" s="56"/>
      <c r="IL197" s="56"/>
      <c r="IM197" s="56"/>
      <c r="IN197" s="56"/>
    </row>
    <row r="198" spans="1:248" ht="60">
      <c r="A198" s="52"/>
      <c r="B198" s="78" t="s">
        <v>354</v>
      </c>
      <c r="C198" s="105"/>
      <c r="D198" s="54"/>
      <c r="E198" s="54"/>
      <c r="F198" s="54"/>
      <c r="G198" s="60"/>
      <c r="H198" s="60"/>
      <c r="I198" s="55"/>
      <c r="J198" s="55"/>
      <c r="K198" s="55"/>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c r="BT198" s="56"/>
      <c r="BU198" s="56"/>
      <c r="BV198" s="56"/>
      <c r="BW198" s="56"/>
      <c r="BX198" s="56"/>
      <c r="BY198" s="56"/>
      <c r="BZ198" s="56"/>
      <c r="CA198" s="56"/>
      <c r="CB198" s="56"/>
      <c r="CC198" s="56"/>
      <c r="CD198" s="56"/>
      <c r="CE198" s="56"/>
      <c r="CF198" s="56"/>
      <c r="CG198" s="56"/>
      <c r="CH198" s="56"/>
      <c r="CI198" s="56"/>
      <c r="CJ198" s="56"/>
      <c r="CK198" s="56"/>
      <c r="CL198" s="56"/>
      <c r="CM198" s="56"/>
      <c r="CN198" s="56"/>
      <c r="CO198" s="56"/>
      <c r="CP198" s="56"/>
      <c r="CQ198" s="56"/>
      <c r="CR198" s="56"/>
      <c r="CS198" s="56"/>
      <c r="CT198" s="56"/>
      <c r="CU198" s="56"/>
      <c r="CV198" s="56"/>
      <c r="CW198" s="56"/>
      <c r="CX198" s="56"/>
      <c r="CY198" s="56"/>
      <c r="CZ198" s="56"/>
      <c r="DA198" s="56"/>
      <c r="DB198" s="56"/>
      <c r="DC198" s="56"/>
      <c r="DD198" s="56"/>
      <c r="DE198" s="56"/>
      <c r="DF198" s="56"/>
      <c r="DG198" s="56"/>
      <c r="DH198" s="56"/>
      <c r="DI198" s="56"/>
      <c r="DJ198" s="56"/>
      <c r="DK198" s="56"/>
      <c r="DL198" s="56"/>
      <c r="DM198" s="56"/>
      <c r="DN198" s="56"/>
      <c r="DO198" s="56"/>
      <c r="DP198" s="56"/>
      <c r="DQ198" s="56"/>
      <c r="DR198" s="56"/>
      <c r="DS198" s="56"/>
      <c r="DT198" s="56"/>
      <c r="DU198" s="56"/>
      <c r="DV198" s="56"/>
      <c r="DW198" s="56"/>
      <c r="DX198" s="56"/>
      <c r="DY198" s="56"/>
      <c r="DZ198" s="56"/>
      <c r="EA198" s="56"/>
      <c r="EB198" s="56"/>
      <c r="EC198" s="56"/>
      <c r="ED198" s="56"/>
      <c r="EE198" s="56"/>
      <c r="EF198" s="56"/>
      <c r="EG198" s="56"/>
      <c r="EH198" s="56"/>
      <c r="EI198" s="56"/>
      <c r="EJ198" s="56"/>
      <c r="EK198" s="56"/>
      <c r="EL198" s="56"/>
      <c r="EM198" s="56"/>
      <c r="EN198" s="56"/>
      <c r="EO198" s="56"/>
      <c r="EP198" s="56"/>
      <c r="EQ198" s="56"/>
      <c r="ER198" s="56"/>
      <c r="ES198" s="56"/>
      <c r="ET198" s="56"/>
      <c r="EU198" s="56"/>
      <c r="EV198" s="56"/>
      <c r="EW198" s="56"/>
      <c r="EX198" s="56"/>
      <c r="EY198" s="56"/>
      <c r="EZ198" s="56"/>
      <c r="FA198" s="56"/>
      <c r="FB198" s="56"/>
      <c r="FC198" s="56"/>
      <c r="FD198" s="56"/>
      <c r="FE198" s="56"/>
      <c r="FF198" s="56"/>
      <c r="FG198" s="56"/>
      <c r="FH198" s="56"/>
      <c r="FI198" s="56"/>
      <c r="FJ198" s="56"/>
      <c r="FK198" s="56"/>
      <c r="FL198" s="56"/>
      <c r="FM198" s="56"/>
      <c r="FN198" s="56"/>
      <c r="FO198" s="56"/>
      <c r="FP198" s="56"/>
      <c r="FQ198" s="56"/>
      <c r="FR198" s="56"/>
      <c r="FS198" s="56"/>
      <c r="FT198" s="56"/>
      <c r="FU198" s="56"/>
      <c r="FV198" s="56"/>
      <c r="FW198" s="56"/>
      <c r="FX198" s="56"/>
      <c r="FY198" s="56"/>
      <c r="FZ198" s="56"/>
      <c r="GA198" s="56"/>
      <c r="GB198" s="56"/>
      <c r="GC198" s="56"/>
      <c r="GD198" s="56"/>
      <c r="GE198" s="56"/>
      <c r="GF198" s="56"/>
      <c r="GG198" s="56"/>
      <c r="GH198" s="56"/>
      <c r="GI198" s="56"/>
      <c r="GJ198" s="56"/>
      <c r="GK198" s="56"/>
      <c r="GL198" s="56"/>
      <c r="GM198" s="56"/>
      <c r="GN198" s="56"/>
      <c r="GO198" s="56"/>
      <c r="GP198" s="56"/>
      <c r="GQ198" s="56"/>
      <c r="GR198" s="56"/>
      <c r="GS198" s="56"/>
      <c r="GT198" s="56"/>
      <c r="GU198" s="56"/>
      <c r="GV198" s="56"/>
      <c r="GW198" s="56"/>
      <c r="GX198" s="56"/>
      <c r="GY198" s="56"/>
      <c r="GZ198" s="56"/>
      <c r="HA198" s="56"/>
      <c r="HB198" s="56"/>
      <c r="HC198" s="56"/>
      <c r="HD198" s="56"/>
      <c r="HE198" s="56"/>
      <c r="HF198" s="56"/>
      <c r="HG198" s="56"/>
      <c r="HH198" s="56"/>
      <c r="HI198" s="56"/>
      <c r="HJ198" s="56"/>
      <c r="HK198" s="56"/>
      <c r="HL198" s="56"/>
      <c r="HM198" s="56"/>
      <c r="HN198" s="56"/>
      <c r="HO198" s="56"/>
      <c r="HP198" s="56"/>
      <c r="HQ198" s="56"/>
      <c r="HR198" s="56"/>
      <c r="HS198" s="56"/>
      <c r="HT198" s="56"/>
      <c r="HU198" s="56"/>
      <c r="HV198" s="56"/>
      <c r="HW198" s="56"/>
      <c r="HX198" s="56"/>
      <c r="HY198" s="56"/>
      <c r="HZ198" s="56"/>
      <c r="IA198" s="56"/>
      <c r="IB198" s="56"/>
      <c r="IC198" s="56"/>
      <c r="ID198" s="56"/>
      <c r="IE198" s="56"/>
      <c r="IF198" s="56"/>
      <c r="IG198" s="56"/>
      <c r="IH198" s="56"/>
      <c r="II198" s="56"/>
      <c r="IJ198" s="56"/>
      <c r="IK198" s="56"/>
      <c r="IL198" s="56"/>
      <c r="IM198" s="56"/>
      <c r="IN198" s="56"/>
    </row>
    <row r="199" spans="1:248" ht="45">
      <c r="A199" s="52"/>
      <c r="B199" s="78" t="s">
        <v>469</v>
      </c>
      <c r="C199" s="105"/>
      <c r="D199" s="54">
        <v>48000</v>
      </c>
      <c r="E199" s="54">
        <v>51000</v>
      </c>
      <c r="F199" s="54">
        <v>27000</v>
      </c>
      <c r="G199" s="60">
        <v>9056.6</v>
      </c>
      <c r="H199" s="60">
        <v>9056.6</v>
      </c>
      <c r="I199" s="55"/>
      <c r="J199" s="55"/>
      <c r="K199" s="55"/>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c r="CI199" s="56"/>
      <c r="CJ199" s="56"/>
      <c r="CK199" s="56"/>
      <c r="CL199" s="56"/>
      <c r="CM199" s="56"/>
      <c r="CN199" s="56"/>
      <c r="CO199" s="56"/>
      <c r="CP199" s="56"/>
      <c r="CQ199" s="56"/>
      <c r="CR199" s="56"/>
      <c r="CS199" s="56"/>
      <c r="CT199" s="56"/>
      <c r="CU199" s="56"/>
      <c r="CV199" s="56"/>
      <c r="CW199" s="56"/>
      <c r="CX199" s="56"/>
      <c r="CY199" s="56"/>
      <c r="CZ199" s="56"/>
      <c r="DA199" s="56"/>
      <c r="DB199" s="56"/>
      <c r="DC199" s="56"/>
      <c r="DD199" s="56"/>
      <c r="DE199" s="56"/>
      <c r="DF199" s="56"/>
      <c r="DG199" s="56"/>
      <c r="DH199" s="56"/>
      <c r="DI199" s="56"/>
      <c r="DJ199" s="56"/>
      <c r="DK199" s="56"/>
      <c r="DL199" s="56"/>
      <c r="DM199" s="56"/>
      <c r="DN199" s="56"/>
      <c r="DO199" s="56"/>
      <c r="DP199" s="56"/>
      <c r="DQ199" s="56"/>
      <c r="DR199" s="56"/>
      <c r="DS199" s="56"/>
      <c r="DT199" s="56"/>
      <c r="DU199" s="56"/>
      <c r="DV199" s="56"/>
      <c r="DW199" s="56"/>
      <c r="DX199" s="56"/>
      <c r="DY199" s="56"/>
      <c r="DZ199" s="56"/>
      <c r="EA199" s="56"/>
      <c r="EB199" s="56"/>
      <c r="EC199" s="56"/>
      <c r="ED199" s="56"/>
      <c r="EE199" s="56"/>
      <c r="EF199" s="56"/>
      <c r="EG199" s="56"/>
      <c r="EH199" s="56"/>
      <c r="EI199" s="56"/>
      <c r="EJ199" s="56"/>
      <c r="EK199" s="56"/>
      <c r="EL199" s="56"/>
      <c r="EM199" s="56"/>
      <c r="EN199" s="56"/>
      <c r="EO199" s="56"/>
      <c r="EP199" s="56"/>
      <c r="EQ199" s="56"/>
      <c r="ER199" s="56"/>
      <c r="ES199" s="56"/>
      <c r="ET199" s="56"/>
      <c r="EU199" s="56"/>
      <c r="EV199" s="56"/>
      <c r="EW199" s="56"/>
      <c r="EX199" s="56"/>
      <c r="EY199" s="56"/>
      <c r="EZ199" s="56"/>
      <c r="FA199" s="56"/>
      <c r="FB199" s="56"/>
      <c r="FC199" s="56"/>
      <c r="FD199" s="56"/>
      <c r="FE199" s="56"/>
      <c r="FF199" s="56"/>
      <c r="FG199" s="56"/>
      <c r="FH199" s="56"/>
      <c r="FI199" s="56"/>
      <c r="FJ199" s="56"/>
      <c r="FK199" s="56"/>
      <c r="FL199" s="56"/>
      <c r="FM199" s="56"/>
      <c r="FN199" s="56"/>
      <c r="FO199" s="56"/>
      <c r="FP199" s="56"/>
      <c r="FQ199" s="56"/>
      <c r="FR199" s="56"/>
      <c r="FS199" s="56"/>
      <c r="FT199" s="56"/>
      <c r="FU199" s="56"/>
      <c r="FV199" s="56"/>
      <c r="FW199" s="56"/>
      <c r="FX199" s="56"/>
      <c r="FY199" s="56"/>
      <c r="FZ199" s="56"/>
      <c r="GA199" s="56"/>
      <c r="GB199" s="56"/>
      <c r="GC199" s="56"/>
      <c r="GD199" s="56"/>
      <c r="GE199" s="56"/>
      <c r="GF199" s="56"/>
      <c r="GG199" s="56"/>
      <c r="GH199" s="56"/>
      <c r="GI199" s="56"/>
      <c r="GJ199" s="56"/>
      <c r="GK199" s="56"/>
      <c r="GL199" s="56"/>
      <c r="GM199" s="56"/>
      <c r="GN199" s="56"/>
      <c r="GO199" s="56"/>
      <c r="GP199" s="56"/>
      <c r="GQ199" s="56"/>
      <c r="GR199" s="56"/>
      <c r="GS199" s="56"/>
      <c r="GT199" s="56"/>
      <c r="GU199" s="56"/>
      <c r="GV199" s="56"/>
      <c r="GW199" s="56"/>
      <c r="GX199" s="56"/>
      <c r="GY199" s="56"/>
      <c r="GZ199" s="56"/>
      <c r="HA199" s="56"/>
      <c r="HB199" s="56"/>
      <c r="HC199" s="56"/>
      <c r="HD199" s="56"/>
      <c r="HE199" s="56"/>
      <c r="HF199" s="56"/>
      <c r="HG199" s="56"/>
      <c r="HH199" s="56"/>
      <c r="HI199" s="56"/>
      <c r="HJ199" s="56"/>
      <c r="HK199" s="56"/>
      <c r="HL199" s="56"/>
      <c r="HM199" s="56"/>
      <c r="HN199" s="56"/>
      <c r="HO199" s="56"/>
      <c r="HP199" s="56"/>
      <c r="HQ199" s="56"/>
      <c r="HR199" s="56"/>
      <c r="HS199" s="56"/>
      <c r="HT199" s="56"/>
      <c r="HU199" s="56"/>
      <c r="HV199" s="56"/>
      <c r="HW199" s="56"/>
      <c r="HX199" s="56"/>
      <c r="HY199" s="56"/>
      <c r="HZ199" s="56"/>
      <c r="IA199" s="56"/>
      <c r="IB199" s="56"/>
      <c r="IC199" s="56"/>
      <c r="ID199" s="56"/>
      <c r="IE199" s="56"/>
      <c r="IF199" s="56"/>
      <c r="IG199" s="56"/>
      <c r="IH199" s="56"/>
      <c r="II199" s="56"/>
      <c r="IJ199" s="56"/>
      <c r="IK199" s="56"/>
      <c r="IL199" s="56"/>
      <c r="IM199" s="56"/>
      <c r="IN199" s="56"/>
    </row>
    <row r="200" spans="1:248">
      <c r="A200" s="52"/>
      <c r="B200" s="78" t="s">
        <v>483</v>
      </c>
      <c r="C200" s="105"/>
      <c r="D200" s="54"/>
      <c r="E200" s="54"/>
      <c r="F200" s="54"/>
      <c r="G200" s="60"/>
      <c r="H200" s="60"/>
      <c r="I200" s="55"/>
      <c r="J200" s="55"/>
      <c r="K200" s="55"/>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6"/>
      <c r="BY200" s="56"/>
      <c r="BZ200" s="56"/>
      <c r="CA200" s="56"/>
      <c r="CB200" s="56"/>
      <c r="CC200" s="56"/>
      <c r="CD200" s="56"/>
      <c r="CE200" s="56"/>
      <c r="CF200" s="56"/>
      <c r="CG200" s="56"/>
      <c r="CH200" s="56"/>
      <c r="CI200" s="56"/>
      <c r="CJ200" s="56"/>
      <c r="CK200" s="56"/>
      <c r="CL200" s="56"/>
      <c r="CM200" s="56"/>
      <c r="CN200" s="56"/>
      <c r="CO200" s="56"/>
      <c r="CP200" s="56"/>
      <c r="CQ200" s="56"/>
      <c r="CR200" s="56"/>
      <c r="CS200" s="56"/>
      <c r="CT200" s="56"/>
      <c r="CU200" s="56"/>
      <c r="CV200" s="56"/>
      <c r="CW200" s="56"/>
      <c r="CX200" s="56"/>
      <c r="CY200" s="56"/>
      <c r="CZ200" s="56"/>
      <c r="DA200" s="56"/>
      <c r="DB200" s="56"/>
      <c r="DC200" s="56"/>
      <c r="DD200" s="56"/>
      <c r="DE200" s="56"/>
      <c r="DF200" s="56"/>
      <c r="DG200" s="56"/>
      <c r="DH200" s="56"/>
      <c r="DI200" s="56"/>
      <c r="DJ200" s="56"/>
      <c r="DK200" s="56"/>
      <c r="DL200" s="56"/>
      <c r="DM200" s="56"/>
      <c r="DN200" s="56"/>
      <c r="DO200" s="56"/>
      <c r="DP200" s="56"/>
      <c r="DQ200" s="56"/>
      <c r="DR200" s="56"/>
      <c r="DS200" s="56"/>
      <c r="DT200" s="56"/>
      <c r="DU200" s="56"/>
      <c r="DV200" s="56"/>
      <c r="DW200" s="56"/>
      <c r="DX200" s="56"/>
      <c r="DY200" s="56"/>
      <c r="DZ200" s="56"/>
      <c r="EA200" s="56"/>
      <c r="EB200" s="56"/>
      <c r="EC200" s="56"/>
      <c r="ED200" s="56"/>
      <c r="EE200" s="56"/>
      <c r="EF200" s="56"/>
      <c r="EG200" s="56"/>
      <c r="EH200" s="56"/>
      <c r="EI200" s="56"/>
      <c r="EJ200" s="56"/>
      <c r="EK200" s="56"/>
      <c r="EL200" s="56"/>
      <c r="EM200" s="56"/>
      <c r="EN200" s="56"/>
      <c r="EO200" s="56"/>
      <c r="EP200" s="56"/>
      <c r="EQ200" s="56"/>
      <c r="ER200" s="56"/>
      <c r="ES200" s="56"/>
      <c r="ET200" s="56"/>
      <c r="EU200" s="56"/>
      <c r="EV200" s="56"/>
      <c r="EW200" s="56"/>
      <c r="EX200" s="56"/>
      <c r="EY200" s="56"/>
      <c r="EZ200" s="56"/>
      <c r="FA200" s="56"/>
      <c r="FB200" s="56"/>
      <c r="FC200" s="56"/>
      <c r="FD200" s="56"/>
      <c r="FE200" s="56"/>
      <c r="FF200" s="56"/>
      <c r="FG200" s="56"/>
      <c r="FH200" s="56"/>
      <c r="FI200" s="56"/>
      <c r="FJ200" s="56"/>
      <c r="FK200" s="56"/>
      <c r="FL200" s="56"/>
      <c r="FM200" s="56"/>
      <c r="FN200" s="56"/>
      <c r="FO200" s="56"/>
      <c r="FP200" s="56"/>
      <c r="FQ200" s="56"/>
      <c r="FR200" s="56"/>
      <c r="FS200" s="56"/>
      <c r="FT200" s="56"/>
      <c r="FU200" s="56"/>
      <c r="FV200" s="56"/>
      <c r="FW200" s="56"/>
      <c r="FX200" s="56"/>
      <c r="FY200" s="56"/>
      <c r="FZ200" s="56"/>
      <c r="GA200" s="56"/>
      <c r="GB200" s="56"/>
      <c r="GC200" s="56"/>
      <c r="GD200" s="56"/>
      <c r="GE200" s="56"/>
      <c r="GF200" s="56"/>
      <c r="GG200" s="56"/>
      <c r="GH200" s="56"/>
      <c r="GI200" s="56"/>
      <c r="GJ200" s="56"/>
      <c r="GK200" s="56"/>
      <c r="GL200" s="56"/>
      <c r="GM200" s="56"/>
      <c r="GN200" s="56"/>
      <c r="GO200" s="56"/>
      <c r="GP200" s="56"/>
      <c r="GQ200" s="56"/>
      <c r="GR200" s="56"/>
      <c r="GS200" s="56"/>
      <c r="GT200" s="56"/>
      <c r="GU200" s="56"/>
      <c r="GV200" s="56"/>
      <c r="GW200" s="56"/>
      <c r="GX200" s="56"/>
      <c r="GY200" s="56"/>
      <c r="GZ200" s="56"/>
      <c r="HA200" s="56"/>
      <c r="HB200" s="56"/>
      <c r="HC200" s="56"/>
      <c r="HD200" s="56"/>
      <c r="HE200" s="56"/>
      <c r="HF200" s="56"/>
      <c r="HG200" s="56"/>
      <c r="HH200" s="56"/>
      <c r="HI200" s="56"/>
      <c r="HJ200" s="56"/>
      <c r="HK200" s="56"/>
      <c r="HL200" s="56"/>
      <c r="HM200" s="56"/>
      <c r="HN200" s="56"/>
      <c r="HO200" s="56"/>
      <c r="HP200" s="56"/>
      <c r="HQ200" s="56"/>
      <c r="HR200" s="56"/>
      <c r="HS200" s="56"/>
      <c r="HT200" s="56"/>
      <c r="HU200" s="56"/>
      <c r="HV200" s="56"/>
      <c r="HW200" s="56"/>
      <c r="HX200" s="56"/>
      <c r="HY200" s="56"/>
      <c r="HZ200" s="56"/>
      <c r="IA200" s="56"/>
      <c r="IB200" s="56"/>
      <c r="IC200" s="56"/>
      <c r="ID200" s="56"/>
      <c r="IE200" s="56"/>
      <c r="IF200" s="56"/>
      <c r="IG200" s="56"/>
      <c r="IH200" s="56"/>
      <c r="II200" s="56"/>
      <c r="IJ200" s="56"/>
      <c r="IK200" s="56"/>
      <c r="IL200" s="56"/>
      <c r="IM200" s="56"/>
      <c r="IN200" s="56"/>
    </row>
    <row r="201" spans="1:248">
      <c r="A201" s="52"/>
      <c r="B201" s="61" t="s">
        <v>345</v>
      </c>
      <c r="C201" s="105"/>
      <c r="D201" s="54"/>
      <c r="E201" s="54"/>
      <c r="F201" s="54"/>
      <c r="G201" s="60"/>
      <c r="H201" s="60"/>
      <c r="I201" s="55"/>
      <c r="J201" s="55"/>
      <c r="K201" s="55"/>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c r="BJ201" s="56"/>
      <c r="BK201" s="56"/>
      <c r="BL201" s="56"/>
      <c r="BM201" s="56"/>
      <c r="BN201" s="56"/>
      <c r="BO201" s="56"/>
      <c r="BP201" s="56"/>
      <c r="BQ201" s="56"/>
      <c r="BR201" s="56"/>
      <c r="BS201" s="56"/>
      <c r="BT201" s="56"/>
      <c r="BU201" s="56"/>
      <c r="BV201" s="56"/>
      <c r="BW201" s="56"/>
      <c r="BX201" s="56"/>
      <c r="BY201" s="56"/>
      <c r="BZ201" s="56"/>
      <c r="CA201" s="56"/>
      <c r="CB201" s="56"/>
      <c r="CC201" s="56"/>
      <c r="CD201" s="56"/>
      <c r="CE201" s="56"/>
      <c r="CF201" s="56"/>
      <c r="CG201" s="56"/>
      <c r="CH201" s="56"/>
      <c r="CI201" s="56"/>
      <c r="CJ201" s="56"/>
      <c r="CK201" s="56"/>
      <c r="CL201" s="56"/>
      <c r="CM201" s="56"/>
      <c r="CN201" s="56"/>
      <c r="CO201" s="56"/>
      <c r="CP201" s="56"/>
      <c r="CQ201" s="56"/>
      <c r="CR201" s="56"/>
      <c r="CS201" s="56"/>
      <c r="CT201" s="56"/>
      <c r="CU201" s="56"/>
      <c r="CV201" s="56"/>
      <c r="CW201" s="56"/>
      <c r="CX201" s="56"/>
      <c r="CY201" s="56"/>
      <c r="CZ201" s="56"/>
      <c r="DA201" s="56"/>
      <c r="DB201" s="56"/>
      <c r="DC201" s="56"/>
      <c r="DD201" s="56"/>
      <c r="DE201" s="56"/>
      <c r="DF201" s="56"/>
      <c r="DG201" s="56"/>
      <c r="DH201" s="56"/>
      <c r="DI201" s="56"/>
      <c r="DJ201" s="56"/>
      <c r="DK201" s="56"/>
      <c r="DL201" s="56"/>
      <c r="DM201" s="56"/>
      <c r="DN201" s="56"/>
      <c r="DO201" s="56"/>
      <c r="DP201" s="56"/>
      <c r="DQ201" s="56"/>
      <c r="DR201" s="56"/>
      <c r="DS201" s="56"/>
      <c r="DT201" s="56"/>
      <c r="DU201" s="56"/>
      <c r="DV201" s="56"/>
      <c r="DW201" s="56"/>
      <c r="DX201" s="56"/>
      <c r="DY201" s="56"/>
      <c r="DZ201" s="56"/>
      <c r="EA201" s="56"/>
      <c r="EB201" s="56"/>
      <c r="EC201" s="56"/>
      <c r="ED201" s="56"/>
      <c r="EE201" s="56"/>
      <c r="EF201" s="56"/>
      <c r="EG201" s="56"/>
      <c r="EH201" s="56"/>
      <c r="EI201" s="56"/>
      <c r="EJ201" s="56"/>
      <c r="EK201" s="56"/>
      <c r="EL201" s="56"/>
      <c r="EM201" s="56"/>
      <c r="EN201" s="56"/>
      <c r="EO201" s="56"/>
      <c r="EP201" s="56"/>
      <c r="EQ201" s="56"/>
      <c r="ER201" s="56"/>
      <c r="ES201" s="56"/>
      <c r="ET201" s="56"/>
      <c r="EU201" s="56"/>
      <c r="EV201" s="56"/>
      <c r="EW201" s="56"/>
      <c r="EX201" s="56"/>
      <c r="EY201" s="56"/>
      <c r="EZ201" s="56"/>
      <c r="FA201" s="56"/>
      <c r="FB201" s="56"/>
      <c r="FC201" s="56"/>
      <c r="FD201" s="56"/>
      <c r="FE201" s="56"/>
      <c r="FF201" s="56"/>
      <c r="FG201" s="56"/>
      <c r="FH201" s="56"/>
      <c r="FI201" s="56"/>
      <c r="FJ201" s="56"/>
      <c r="FK201" s="56"/>
      <c r="FL201" s="56"/>
      <c r="FM201" s="56"/>
      <c r="FN201" s="56"/>
      <c r="FO201" s="56"/>
      <c r="FP201" s="56"/>
      <c r="FQ201" s="56"/>
      <c r="FR201" s="56"/>
      <c r="FS201" s="56"/>
      <c r="FT201" s="56"/>
      <c r="FU201" s="56"/>
      <c r="FV201" s="56"/>
      <c r="FW201" s="56"/>
      <c r="FX201" s="56"/>
      <c r="FY201" s="56"/>
      <c r="FZ201" s="56"/>
      <c r="GA201" s="56"/>
      <c r="GB201" s="56"/>
      <c r="GC201" s="56"/>
      <c r="GD201" s="56"/>
      <c r="GE201" s="56"/>
      <c r="GF201" s="56"/>
      <c r="GG201" s="56"/>
      <c r="GH201" s="56"/>
      <c r="GI201" s="56"/>
      <c r="GJ201" s="56"/>
      <c r="GK201" s="56"/>
      <c r="GL201" s="56"/>
      <c r="GM201" s="56"/>
      <c r="GN201" s="56"/>
      <c r="GO201" s="56"/>
      <c r="GP201" s="56"/>
      <c r="GQ201" s="56"/>
      <c r="GR201" s="56"/>
      <c r="GS201" s="56"/>
      <c r="GT201" s="56"/>
      <c r="GU201" s="56"/>
      <c r="GV201" s="56"/>
      <c r="GW201" s="56"/>
      <c r="GX201" s="56"/>
      <c r="GY201" s="56"/>
      <c r="GZ201" s="56"/>
      <c r="HA201" s="56"/>
      <c r="HB201" s="56"/>
      <c r="HC201" s="56"/>
      <c r="HD201" s="56"/>
      <c r="HE201" s="56"/>
      <c r="HF201" s="56"/>
      <c r="HG201" s="56"/>
      <c r="HH201" s="56"/>
      <c r="HI201" s="56"/>
      <c r="HJ201" s="56"/>
      <c r="HK201" s="56"/>
      <c r="HL201" s="56"/>
      <c r="HM201" s="56"/>
      <c r="HN201" s="56"/>
      <c r="HO201" s="56"/>
      <c r="HP201" s="56"/>
      <c r="HQ201" s="56"/>
      <c r="HR201" s="56"/>
      <c r="HS201" s="56"/>
      <c r="HT201" s="56"/>
      <c r="HU201" s="56"/>
      <c r="HV201" s="56"/>
      <c r="HW201" s="56"/>
      <c r="HX201" s="56"/>
      <c r="HY201" s="56"/>
      <c r="HZ201" s="56"/>
      <c r="IA201" s="56"/>
      <c r="IB201" s="56"/>
      <c r="IC201" s="56"/>
      <c r="ID201" s="56"/>
      <c r="IE201" s="56"/>
      <c r="IF201" s="56"/>
      <c r="IG201" s="56"/>
      <c r="IH201" s="56"/>
      <c r="II201" s="56"/>
      <c r="IJ201" s="56"/>
      <c r="IK201" s="56"/>
      <c r="IL201" s="56"/>
      <c r="IM201" s="56"/>
      <c r="IN201" s="56"/>
    </row>
    <row r="202" spans="1:248">
      <c r="A202" s="52" t="s">
        <v>405</v>
      </c>
      <c r="B202" s="79" t="s">
        <v>406</v>
      </c>
      <c r="C202" s="105">
        <f>C203+C204+C206+C205+C207</f>
        <v>0</v>
      </c>
      <c r="D202" s="105">
        <f t="shared" ref="D202:H202" si="70">D203+D204+D206+D205+D207</f>
        <v>10577000</v>
      </c>
      <c r="E202" s="105">
        <f t="shared" si="70"/>
        <v>10545000</v>
      </c>
      <c r="F202" s="105">
        <f t="shared" si="70"/>
        <v>5641450</v>
      </c>
      <c r="G202" s="105">
        <f t="shared" si="70"/>
        <v>2375140</v>
      </c>
      <c r="H202" s="105">
        <f t="shared" si="70"/>
        <v>2375140</v>
      </c>
      <c r="I202" s="55"/>
      <c r="J202" s="55"/>
      <c r="K202" s="55"/>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56"/>
      <c r="BJ202" s="56"/>
      <c r="BK202" s="56"/>
      <c r="BL202" s="56"/>
      <c r="BM202" s="56"/>
      <c r="BN202" s="56"/>
      <c r="BO202" s="56"/>
      <c r="BP202" s="56"/>
      <c r="BQ202" s="56"/>
      <c r="BR202" s="56"/>
      <c r="BS202" s="56"/>
      <c r="BT202" s="56"/>
      <c r="BU202" s="56"/>
      <c r="BV202" s="56"/>
      <c r="BW202" s="56"/>
      <c r="BX202" s="56"/>
      <c r="BY202" s="56"/>
      <c r="BZ202" s="56"/>
      <c r="CA202" s="56"/>
      <c r="CB202" s="56"/>
      <c r="CC202" s="56"/>
      <c r="CD202" s="56"/>
      <c r="CE202" s="56"/>
      <c r="CF202" s="56"/>
      <c r="CG202" s="56"/>
      <c r="CH202" s="56"/>
      <c r="CI202" s="56"/>
      <c r="CJ202" s="56"/>
      <c r="CK202" s="56"/>
      <c r="CL202" s="56"/>
      <c r="CM202" s="56"/>
      <c r="CN202" s="56"/>
      <c r="CO202" s="56"/>
      <c r="CP202" s="56"/>
      <c r="CQ202" s="56"/>
      <c r="CR202" s="56"/>
      <c r="CS202" s="56"/>
      <c r="CT202" s="56"/>
      <c r="CU202" s="56"/>
      <c r="CV202" s="56"/>
      <c r="CW202" s="56"/>
      <c r="CX202" s="56"/>
      <c r="CY202" s="56"/>
      <c r="CZ202" s="56"/>
      <c r="DA202" s="56"/>
      <c r="DB202" s="56"/>
      <c r="DC202" s="56"/>
      <c r="DD202" s="56"/>
      <c r="DE202" s="56"/>
      <c r="DF202" s="56"/>
      <c r="DG202" s="56"/>
      <c r="DH202" s="56"/>
      <c r="DI202" s="56"/>
      <c r="DJ202" s="56"/>
      <c r="DK202" s="56"/>
      <c r="DL202" s="56"/>
      <c r="DM202" s="56"/>
      <c r="DN202" s="56"/>
      <c r="DO202" s="56"/>
      <c r="DP202" s="56"/>
      <c r="DQ202" s="56"/>
      <c r="DR202" s="56"/>
      <c r="DS202" s="56"/>
      <c r="DT202" s="56"/>
      <c r="DU202" s="56"/>
      <c r="DV202" s="56"/>
      <c r="DW202" s="56"/>
      <c r="DX202" s="56"/>
      <c r="DY202" s="56"/>
      <c r="DZ202" s="56"/>
      <c r="EA202" s="56"/>
      <c r="EB202" s="56"/>
      <c r="EC202" s="56"/>
      <c r="ED202" s="56"/>
      <c r="EE202" s="56"/>
      <c r="EF202" s="56"/>
      <c r="EG202" s="56"/>
      <c r="EH202" s="56"/>
      <c r="EI202" s="56"/>
      <c r="EJ202" s="56"/>
      <c r="EK202" s="56"/>
      <c r="EL202" s="56"/>
      <c r="EM202" s="56"/>
      <c r="EN202" s="56"/>
      <c r="EO202" s="56"/>
      <c r="EP202" s="56"/>
      <c r="EQ202" s="56"/>
      <c r="ER202" s="56"/>
      <c r="ES202" s="56"/>
      <c r="ET202" s="56"/>
      <c r="EU202" s="56"/>
      <c r="EV202" s="56"/>
      <c r="EW202" s="56"/>
      <c r="EX202" s="56"/>
      <c r="EY202" s="56"/>
      <c r="EZ202" s="56"/>
      <c r="FA202" s="56"/>
      <c r="FB202" s="56"/>
      <c r="FC202" s="56"/>
      <c r="FD202" s="56"/>
      <c r="FE202" s="56"/>
      <c r="FF202" s="56"/>
      <c r="FG202" s="56"/>
      <c r="FH202" s="56"/>
      <c r="FI202" s="56"/>
      <c r="FJ202" s="56"/>
      <c r="FK202" s="56"/>
      <c r="FL202" s="56"/>
      <c r="FM202" s="56"/>
      <c r="FN202" s="56"/>
      <c r="FO202" s="56"/>
      <c r="FP202" s="56"/>
      <c r="FQ202" s="56"/>
      <c r="FR202" s="56"/>
      <c r="FS202" s="56"/>
      <c r="FT202" s="56"/>
      <c r="FU202" s="56"/>
      <c r="FV202" s="56"/>
      <c r="FW202" s="56"/>
      <c r="FX202" s="56"/>
      <c r="FY202" s="56"/>
      <c r="FZ202" s="56"/>
      <c r="GA202" s="56"/>
      <c r="GB202" s="56"/>
      <c r="GC202" s="56"/>
      <c r="GD202" s="56"/>
      <c r="GE202" s="56"/>
      <c r="GF202" s="56"/>
      <c r="GG202" s="56"/>
      <c r="GH202" s="56"/>
      <c r="GI202" s="56"/>
      <c r="GJ202" s="56"/>
      <c r="GK202" s="56"/>
      <c r="GL202" s="56"/>
      <c r="GM202" s="56"/>
      <c r="GN202" s="56"/>
      <c r="GO202" s="56"/>
      <c r="GP202" s="56"/>
      <c r="GQ202" s="56"/>
      <c r="GR202" s="56"/>
      <c r="GS202" s="56"/>
      <c r="GT202" s="56"/>
      <c r="GU202" s="56"/>
      <c r="GV202" s="56"/>
      <c r="GW202" s="56"/>
      <c r="GX202" s="56"/>
      <c r="GY202" s="56"/>
      <c r="GZ202" s="56"/>
      <c r="HA202" s="56"/>
      <c r="HB202" s="56"/>
      <c r="HC202" s="56"/>
      <c r="HD202" s="56"/>
      <c r="HE202" s="56"/>
      <c r="HF202" s="56"/>
      <c r="HG202" s="56"/>
      <c r="HH202" s="56"/>
      <c r="HI202" s="56"/>
      <c r="HJ202" s="56"/>
      <c r="HK202" s="56"/>
      <c r="HL202" s="56"/>
      <c r="HM202" s="56"/>
      <c r="HN202" s="56"/>
      <c r="HO202" s="56"/>
      <c r="HP202" s="56"/>
      <c r="HQ202" s="56"/>
      <c r="HR202" s="56"/>
      <c r="HS202" s="56"/>
      <c r="HT202" s="56"/>
      <c r="HU202" s="56"/>
      <c r="HV202" s="56"/>
      <c r="HW202" s="56"/>
      <c r="HX202" s="56"/>
      <c r="HY202" s="56"/>
      <c r="HZ202" s="56"/>
      <c r="IA202" s="56"/>
      <c r="IB202" s="56"/>
      <c r="IC202" s="56"/>
      <c r="ID202" s="56"/>
      <c r="IE202" s="56"/>
      <c r="IF202" s="56"/>
      <c r="IG202" s="56"/>
      <c r="IH202" s="56"/>
      <c r="II202" s="56"/>
      <c r="IJ202" s="56"/>
      <c r="IK202" s="56"/>
      <c r="IL202" s="56"/>
      <c r="IM202" s="56"/>
      <c r="IN202" s="56"/>
    </row>
    <row r="203" spans="1:248">
      <c r="A203" s="52"/>
      <c r="B203" s="80" t="s">
        <v>352</v>
      </c>
      <c r="C203" s="105"/>
      <c r="D203" s="54">
        <v>10577000</v>
      </c>
      <c r="E203" s="54">
        <v>10545000</v>
      </c>
      <c r="F203" s="54">
        <v>5641450</v>
      </c>
      <c r="G203" s="105">
        <v>2375140</v>
      </c>
      <c r="H203" s="105">
        <v>2375140</v>
      </c>
      <c r="I203" s="55"/>
      <c r="J203" s="55"/>
      <c r="K203" s="55"/>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56"/>
      <c r="BJ203" s="56"/>
      <c r="BK203" s="56"/>
      <c r="BL203" s="56"/>
      <c r="BM203" s="56"/>
      <c r="BN203" s="56"/>
      <c r="BO203" s="56"/>
      <c r="BP203" s="56"/>
      <c r="BQ203" s="56"/>
      <c r="BR203" s="56"/>
      <c r="BS203" s="56"/>
      <c r="BT203" s="56"/>
      <c r="BU203" s="56"/>
      <c r="BV203" s="56"/>
      <c r="BW203" s="56"/>
      <c r="BX203" s="56"/>
      <c r="BY203" s="56"/>
      <c r="BZ203" s="56"/>
      <c r="CA203" s="56"/>
      <c r="CB203" s="56"/>
      <c r="CC203" s="56"/>
      <c r="CD203" s="56"/>
      <c r="CE203" s="56"/>
      <c r="CF203" s="56"/>
      <c r="CG203" s="56"/>
      <c r="CH203" s="56"/>
      <c r="CI203" s="56"/>
      <c r="CJ203" s="56"/>
      <c r="CK203" s="56"/>
      <c r="CL203" s="56"/>
      <c r="CM203" s="56"/>
      <c r="CN203" s="56"/>
      <c r="CO203" s="56"/>
      <c r="CP203" s="56"/>
      <c r="CQ203" s="56"/>
      <c r="CR203" s="56"/>
      <c r="CS203" s="56"/>
      <c r="CT203" s="56"/>
      <c r="CU203" s="56"/>
      <c r="CV203" s="56"/>
      <c r="CW203" s="56"/>
      <c r="CX203" s="56"/>
      <c r="CY203" s="56"/>
      <c r="CZ203" s="56"/>
      <c r="DA203" s="56"/>
      <c r="DB203" s="56"/>
      <c r="DC203" s="56"/>
      <c r="DD203" s="56"/>
      <c r="DE203" s="56"/>
      <c r="DF203" s="56"/>
      <c r="DG203" s="56"/>
      <c r="DH203" s="56"/>
      <c r="DI203" s="56"/>
      <c r="DJ203" s="56"/>
      <c r="DK203" s="56"/>
      <c r="DL203" s="56"/>
      <c r="DM203" s="56"/>
      <c r="DN203" s="56"/>
      <c r="DO203" s="56"/>
      <c r="DP203" s="56"/>
      <c r="DQ203" s="56"/>
      <c r="DR203" s="56"/>
      <c r="DS203" s="56"/>
      <c r="DT203" s="56"/>
      <c r="DU203" s="56"/>
      <c r="DV203" s="56"/>
      <c r="DW203" s="56"/>
      <c r="DX203" s="56"/>
      <c r="DY203" s="56"/>
      <c r="DZ203" s="56"/>
      <c r="EA203" s="56"/>
      <c r="EB203" s="56"/>
      <c r="EC203" s="56"/>
      <c r="ED203" s="56"/>
      <c r="EE203" s="56"/>
      <c r="EF203" s="56"/>
      <c r="EG203" s="56"/>
      <c r="EH203" s="56"/>
      <c r="EI203" s="56"/>
      <c r="EJ203" s="56"/>
      <c r="EK203" s="56"/>
      <c r="EL203" s="56"/>
      <c r="EM203" s="56"/>
      <c r="EN203" s="56"/>
      <c r="EO203" s="56"/>
      <c r="EP203" s="56"/>
      <c r="EQ203" s="56"/>
      <c r="ER203" s="56"/>
      <c r="ES203" s="56"/>
      <c r="ET203" s="56"/>
      <c r="EU203" s="56"/>
      <c r="EV203" s="56"/>
      <c r="EW203" s="56"/>
      <c r="EX203" s="56"/>
      <c r="EY203" s="56"/>
      <c r="EZ203" s="56"/>
      <c r="FA203" s="56"/>
      <c r="FB203" s="56"/>
      <c r="FC203" s="56"/>
      <c r="FD203" s="56"/>
      <c r="FE203" s="56"/>
      <c r="FF203" s="56"/>
      <c r="FG203" s="56"/>
      <c r="FH203" s="56"/>
      <c r="FI203" s="56"/>
      <c r="FJ203" s="56"/>
      <c r="FK203" s="56"/>
      <c r="FL203" s="56"/>
      <c r="FM203" s="56"/>
      <c r="FN203" s="56"/>
      <c r="FO203" s="56"/>
      <c r="FP203" s="56"/>
      <c r="FQ203" s="56"/>
      <c r="FR203" s="56"/>
      <c r="FS203" s="56"/>
      <c r="FT203" s="56"/>
      <c r="FU203" s="56"/>
      <c r="FV203" s="56"/>
      <c r="FW203" s="56"/>
      <c r="FX203" s="56"/>
      <c r="FY203" s="56"/>
      <c r="FZ203" s="56"/>
      <c r="GA203" s="56"/>
      <c r="GB203" s="56"/>
      <c r="GC203" s="56"/>
      <c r="GD203" s="56"/>
      <c r="GE203" s="56"/>
      <c r="GF203" s="56"/>
      <c r="GG203" s="56"/>
      <c r="GH203" s="56"/>
      <c r="GI203" s="56"/>
      <c r="GJ203" s="56"/>
      <c r="GK203" s="56"/>
      <c r="GL203" s="56"/>
      <c r="GM203" s="56"/>
      <c r="GN203" s="56"/>
      <c r="GO203" s="56"/>
      <c r="GP203" s="56"/>
      <c r="GQ203" s="56"/>
      <c r="GR203" s="56"/>
      <c r="GS203" s="56"/>
      <c r="GT203" s="56"/>
      <c r="GU203" s="56"/>
      <c r="GV203" s="56"/>
      <c r="GW203" s="56"/>
      <c r="GX203" s="56"/>
      <c r="GY203" s="56"/>
      <c r="GZ203" s="56"/>
      <c r="HA203" s="56"/>
      <c r="HB203" s="56"/>
      <c r="HC203" s="56"/>
      <c r="HD203" s="56"/>
      <c r="HE203" s="56"/>
      <c r="HF203" s="56"/>
      <c r="HG203" s="56"/>
      <c r="HH203" s="56"/>
      <c r="HI203" s="56"/>
      <c r="HJ203" s="56"/>
      <c r="HK203" s="56"/>
      <c r="HL203" s="56"/>
      <c r="HM203" s="56"/>
      <c r="HN203" s="56"/>
      <c r="HO203" s="56"/>
      <c r="HP203" s="56"/>
      <c r="HQ203" s="56"/>
      <c r="HR203" s="56"/>
      <c r="HS203" s="56"/>
      <c r="HT203" s="56"/>
      <c r="HU203" s="56"/>
      <c r="HV203" s="56"/>
      <c r="HW203" s="56"/>
      <c r="HX203" s="56"/>
      <c r="HY203" s="56"/>
      <c r="HZ203" s="56"/>
      <c r="IA203" s="56"/>
      <c r="IB203" s="56"/>
      <c r="IC203" s="56"/>
      <c r="ID203" s="56"/>
      <c r="IE203" s="56"/>
      <c r="IF203" s="56"/>
      <c r="IG203" s="56"/>
      <c r="IH203" s="56"/>
      <c r="II203" s="56"/>
      <c r="IJ203" s="56"/>
      <c r="IK203" s="56"/>
      <c r="IL203" s="56"/>
      <c r="IM203" s="56"/>
      <c r="IN203" s="56"/>
    </row>
    <row r="204" spans="1:248" ht="60">
      <c r="A204" s="52"/>
      <c r="B204" s="80" t="s">
        <v>354</v>
      </c>
      <c r="C204" s="105"/>
      <c r="D204" s="54"/>
      <c r="E204" s="54"/>
      <c r="F204" s="54"/>
      <c r="G204" s="105"/>
      <c r="H204" s="105"/>
      <c r="I204" s="55"/>
      <c r="J204" s="55"/>
      <c r="K204" s="55"/>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6"/>
      <c r="BY204" s="56"/>
      <c r="BZ204" s="56"/>
      <c r="CA204" s="56"/>
      <c r="CB204" s="56"/>
      <c r="CC204" s="56"/>
      <c r="CD204" s="56"/>
      <c r="CE204" s="56"/>
      <c r="CF204" s="56"/>
      <c r="CG204" s="56"/>
      <c r="CH204" s="56"/>
      <c r="CI204" s="56"/>
      <c r="CJ204" s="56"/>
      <c r="CK204" s="56"/>
      <c r="CL204" s="56"/>
      <c r="CM204" s="56"/>
      <c r="CN204" s="56"/>
      <c r="CO204" s="56"/>
      <c r="CP204" s="56"/>
      <c r="CQ204" s="56"/>
      <c r="CR204" s="56"/>
      <c r="CS204" s="56"/>
      <c r="CT204" s="56"/>
      <c r="CU204" s="56"/>
      <c r="CV204" s="56"/>
      <c r="CW204" s="56"/>
      <c r="CX204" s="56"/>
      <c r="CY204" s="56"/>
      <c r="CZ204" s="56"/>
      <c r="DA204" s="56"/>
      <c r="DB204" s="56"/>
      <c r="DC204" s="56"/>
      <c r="DD204" s="56"/>
      <c r="DE204" s="56"/>
      <c r="DF204" s="56"/>
      <c r="DG204" s="56"/>
      <c r="DH204" s="56"/>
      <c r="DI204" s="56"/>
      <c r="DJ204" s="56"/>
      <c r="DK204" s="56"/>
      <c r="DL204" s="56"/>
      <c r="DM204" s="56"/>
      <c r="DN204" s="56"/>
      <c r="DO204" s="56"/>
      <c r="DP204" s="56"/>
      <c r="DQ204" s="56"/>
      <c r="DR204" s="56"/>
      <c r="DS204" s="56"/>
      <c r="DT204" s="56"/>
      <c r="DU204" s="56"/>
      <c r="DV204" s="56"/>
      <c r="DW204" s="56"/>
      <c r="DX204" s="56"/>
      <c r="DY204" s="56"/>
      <c r="DZ204" s="56"/>
      <c r="EA204" s="56"/>
      <c r="EB204" s="56"/>
      <c r="EC204" s="56"/>
      <c r="ED204" s="56"/>
      <c r="EE204" s="56"/>
      <c r="EF204" s="56"/>
      <c r="EG204" s="56"/>
      <c r="EH204" s="56"/>
      <c r="EI204" s="56"/>
      <c r="EJ204" s="56"/>
      <c r="EK204" s="56"/>
      <c r="EL204" s="56"/>
      <c r="EM204" s="56"/>
      <c r="EN204" s="56"/>
      <c r="EO204" s="56"/>
      <c r="EP204" s="56"/>
      <c r="EQ204" s="56"/>
      <c r="ER204" s="56"/>
      <c r="ES204" s="56"/>
      <c r="ET204" s="56"/>
      <c r="EU204" s="56"/>
      <c r="EV204" s="56"/>
      <c r="EW204" s="56"/>
      <c r="EX204" s="56"/>
      <c r="EY204" s="56"/>
      <c r="EZ204" s="56"/>
      <c r="FA204" s="56"/>
      <c r="FB204" s="56"/>
      <c r="FC204" s="56"/>
      <c r="FD204" s="56"/>
      <c r="FE204" s="56"/>
      <c r="FF204" s="56"/>
      <c r="FG204" s="56"/>
      <c r="FH204" s="56"/>
      <c r="FI204" s="56"/>
      <c r="FJ204" s="56"/>
      <c r="FK204" s="56"/>
      <c r="FL204" s="56"/>
      <c r="FM204" s="56"/>
      <c r="FN204" s="56"/>
      <c r="FO204" s="56"/>
      <c r="FP204" s="56"/>
      <c r="FQ204" s="56"/>
      <c r="FR204" s="56"/>
      <c r="FS204" s="56"/>
      <c r="FT204" s="56"/>
      <c r="FU204" s="56"/>
      <c r="FV204" s="56"/>
      <c r="FW204" s="56"/>
      <c r="FX204" s="56"/>
      <c r="FY204" s="56"/>
      <c r="FZ204" s="56"/>
      <c r="GA204" s="56"/>
      <c r="GB204" s="56"/>
      <c r="GC204" s="56"/>
      <c r="GD204" s="56"/>
      <c r="GE204" s="56"/>
      <c r="GF204" s="56"/>
      <c r="GG204" s="56"/>
      <c r="GH204" s="56"/>
      <c r="GI204" s="56"/>
      <c r="GJ204" s="56"/>
      <c r="GK204" s="56"/>
      <c r="GL204" s="56"/>
      <c r="GM204" s="56"/>
      <c r="GN204" s="56"/>
      <c r="GO204" s="56"/>
      <c r="GP204" s="56"/>
      <c r="GQ204" s="56"/>
      <c r="GR204" s="56"/>
      <c r="GS204" s="56"/>
      <c r="GT204" s="56"/>
      <c r="GU204" s="56"/>
      <c r="GV204" s="56"/>
      <c r="GW204" s="56"/>
      <c r="GX204" s="56"/>
      <c r="GY204" s="56"/>
      <c r="GZ204" s="56"/>
      <c r="HA204" s="56"/>
      <c r="HB204" s="56"/>
      <c r="HC204" s="56"/>
      <c r="HD204" s="56"/>
      <c r="HE204" s="56"/>
      <c r="HF204" s="56"/>
      <c r="HG204" s="56"/>
      <c r="HH204" s="56"/>
      <c r="HI204" s="56"/>
      <c r="HJ204" s="56"/>
      <c r="HK204" s="56"/>
      <c r="HL204" s="56"/>
      <c r="HM204" s="56"/>
      <c r="HN204" s="56"/>
      <c r="HO204" s="56"/>
      <c r="HP204" s="56"/>
      <c r="HQ204" s="56"/>
      <c r="HR204" s="56"/>
      <c r="HS204" s="56"/>
      <c r="HT204" s="56"/>
      <c r="HU204" s="56"/>
      <c r="HV204" s="56"/>
      <c r="HW204" s="56"/>
      <c r="HX204" s="56"/>
      <c r="HY204" s="56"/>
      <c r="HZ204" s="56"/>
      <c r="IA204" s="56"/>
      <c r="IB204" s="56"/>
      <c r="IC204" s="56"/>
      <c r="ID204" s="56"/>
      <c r="IE204" s="56"/>
      <c r="IF204" s="56"/>
      <c r="IG204" s="56"/>
      <c r="IH204" s="56"/>
      <c r="II204" s="56"/>
      <c r="IJ204" s="56"/>
      <c r="IK204" s="56"/>
      <c r="IL204" s="56"/>
      <c r="IM204" s="56"/>
      <c r="IN204" s="56"/>
    </row>
    <row r="205" spans="1:248">
      <c r="A205" s="52"/>
      <c r="B205" s="80" t="s">
        <v>483</v>
      </c>
      <c r="C205" s="105"/>
      <c r="D205" s="54"/>
      <c r="E205" s="54"/>
      <c r="F205" s="54"/>
      <c r="G205" s="105"/>
      <c r="H205" s="105"/>
      <c r="I205" s="55"/>
      <c r="J205" s="55"/>
      <c r="K205" s="55"/>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56"/>
      <c r="BJ205" s="56"/>
      <c r="BK205" s="56"/>
      <c r="BL205" s="56"/>
      <c r="BM205" s="56"/>
      <c r="BN205" s="56"/>
      <c r="BO205" s="56"/>
      <c r="BP205" s="56"/>
      <c r="BQ205" s="56"/>
      <c r="BR205" s="56"/>
      <c r="BS205" s="56"/>
      <c r="BT205" s="56"/>
      <c r="BU205" s="56"/>
      <c r="BV205" s="56"/>
      <c r="BW205" s="56"/>
      <c r="BX205" s="56"/>
      <c r="BY205" s="56"/>
      <c r="BZ205" s="56"/>
      <c r="CA205" s="56"/>
      <c r="CB205" s="56"/>
      <c r="CC205" s="56"/>
      <c r="CD205" s="56"/>
      <c r="CE205" s="56"/>
      <c r="CF205" s="56"/>
      <c r="CG205" s="56"/>
      <c r="CH205" s="56"/>
      <c r="CI205" s="56"/>
      <c r="CJ205" s="56"/>
      <c r="CK205" s="56"/>
      <c r="CL205" s="56"/>
      <c r="CM205" s="56"/>
      <c r="CN205" s="56"/>
      <c r="CO205" s="56"/>
      <c r="CP205" s="56"/>
      <c r="CQ205" s="56"/>
      <c r="CR205" s="56"/>
      <c r="CS205" s="56"/>
      <c r="CT205" s="56"/>
      <c r="CU205" s="56"/>
      <c r="CV205" s="56"/>
      <c r="CW205" s="56"/>
      <c r="CX205" s="56"/>
      <c r="CY205" s="56"/>
      <c r="CZ205" s="56"/>
      <c r="DA205" s="56"/>
      <c r="DB205" s="56"/>
      <c r="DC205" s="56"/>
      <c r="DD205" s="56"/>
      <c r="DE205" s="56"/>
      <c r="DF205" s="56"/>
      <c r="DG205" s="56"/>
      <c r="DH205" s="56"/>
      <c r="DI205" s="56"/>
      <c r="DJ205" s="56"/>
      <c r="DK205" s="56"/>
      <c r="DL205" s="56"/>
      <c r="DM205" s="56"/>
      <c r="DN205" s="56"/>
      <c r="DO205" s="56"/>
      <c r="DP205" s="56"/>
      <c r="DQ205" s="56"/>
      <c r="DR205" s="56"/>
      <c r="DS205" s="56"/>
      <c r="DT205" s="56"/>
      <c r="DU205" s="56"/>
      <c r="DV205" s="56"/>
      <c r="DW205" s="56"/>
      <c r="DX205" s="56"/>
      <c r="DY205" s="56"/>
      <c r="DZ205" s="56"/>
      <c r="EA205" s="56"/>
      <c r="EB205" s="56"/>
      <c r="EC205" s="56"/>
      <c r="ED205" s="56"/>
      <c r="EE205" s="56"/>
      <c r="EF205" s="56"/>
      <c r="EG205" s="56"/>
      <c r="EH205" s="56"/>
      <c r="EI205" s="56"/>
      <c r="EJ205" s="56"/>
      <c r="EK205" s="56"/>
      <c r="EL205" s="56"/>
      <c r="EM205" s="56"/>
      <c r="EN205" s="56"/>
      <c r="EO205" s="56"/>
      <c r="EP205" s="56"/>
      <c r="EQ205" s="56"/>
      <c r="ER205" s="56"/>
      <c r="ES205" s="56"/>
      <c r="ET205" s="56"/>
      <c r="EU205" s="56"/>
      <c r="EV205" s="56"/>
      <c r="EW205" s="56"/>
      <c r="EX205" s="56"/>
      <c r="EY205" s="56"/>
      <c r="EZ205" s="56"/>
      <c r="FA205" s="56"/>
      <c r="FB205" s="56"/>
      <c r="FC205" s="56"/>
      <c r="FD205" s="56"/>
      <c r="FE205" s="56"/>
      <c r="FF205" s="56"/>
      <c r="FG205" s="56"/>
      <c r="FH205" s="56"/>
      <c r="FI205" s="56"/>
      <c r="FJ205" s="56"/>
      <c r="FK205" s="56"/>
      <c r="FL205" s="56"/>
      <c r="FM205" s="56"/>
      <c r="FN205" s="56"/>
      <c r="FO205" s="56"/>
      <c r="FP205" s="56"/>
      <c r="FQ205" s="56"/>
      <c r="FR205" s="56"/>
      <c r="FS205" s="56"/>
      <c r="FT205" s="56"/>
      <c r="FU205" s="56"/>
      <c r="FV205" s="56"/>
      <c r="FW205" s="56"/>
      <c r="FX205" s="56"/>
      <c r="FY205" s="56"/>
      <c r="FZ205" s="56"/>
      <c r="GA205" s="56"/>
      <c r="GB205" s="56"/>
      <c r="GC205" s="56"/>
      <c r="GD205" s="56"/>
      <c r="GE205" s="56"/>
      <c r="GF205" s="56"/>
      <c r="GG205" s="56"/>
      <c r="GH205" s="56"/>
      <c r="GI205" s="56"/>
      <c r="GJ205" s="56"/>
      <c r="GK205" s="56"/>
      <c r="GL205" s="56"/>
      <c r="GM205" s="56"/>
      <c r="GN205" s="56"/>
      <c r="GO205" s="56"/>
      <c r="GP205" s="56"/>
      <c r="GQ205" s="56"/>
      <c r="GR205" s="56"/>
      <c r="GS205" s="56"/>
      <c r="GT205" s="56"/>
      <c r="GU205" s="56"/>
      <c r="GV205" s="56"/>
      <c r="GW205" s="56"/>
      <c r="GX205" s="56"/>
      <c r="GY205" s="56"/>
      <c r="GZ205" s="56"/>
      <c r="HA205" s="56"/>
      <c r="HB205" s="56"/>
      <c r="HC205" s="56"/>
      <c r="HD205" s="56"/>
      <c r="HE205" s="56"/>
      <c r="HF205" s="56"/>
      <c r="HG205" s="56"/>
      <c r="HH205" s="56"/>
      <c r="HI205" s="56"/>
      <c r="HJ205" s="56"/>
      <c r="HK205" s="56"/>
      <c r="HL205" s="56"/>
      <c r="HM205" s="56"/>
      <c r="HN205" s="56"/>
      <c r="HO205" s="56"/>
      <c r="HP205" s="56"/>
      <c r="HQ205" s="56"/>
      <c r="HR205" s="56"/>
      <c r="HS205" s="56"/>
      <c r="HT205" s="56"/>
      <c r="HU205" s="56"/>
      <c r="HV205" s="56"/>
      <c r="HW205" s="56"/>
      <c r="HX205" s="56"/>
      <c r="HY205" s="56"/>
      <c r="HZ205" s="56"/>
      <c r="IA205" s="56"/>
      <c r="IB205" s="56"/>
      <c r="IC205" s="56"/>
      <c r="ID205" s="56"/>
      <c r="IE205" s="56"/>
      <c r="IF205" s="56"/>
      <c r="IG205" s="56"/>
      <c r="IH205" s="56"/>
      <c r="II205" s="56"/>
      <c r="IJ205" s="56"/>
      <c r="IK205" s="56"/>
      <c r="IL205" s="56"/>
      <c r="IM205" s="56"/>
      <c r="IN205" s="56"/>
    </row>
    <row r="206" spans="1:248" ht="30">
      <c r="A206" s="52"/>
      <c r="B206" s="80" t="s">
        <v>470</v>
      </c>
      <c r="C206" s="105"/>
      <c r="D206" s="54"/>
      <c r="E206" s="54"/>
      <c r="F206" s="54"/>
      <c r="G206" s="105"/>
      <c r="H206" s="105"/>
      <c r="I206" s="55"/>
      <c r="J206" s="55"/>
      <c r="K206" s="55"/>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c r="BM206" s="56"/>
      <c r="BN206" s="56"/>
      <c r="BO206" s="56"/>
      <c r="BP206" s="56"/>
      <c r="BQ206" s="56"/>
      <c r="BR206" s="56"/>
      <c r="BS206" s="56"/>
      <c r="BT206" s="56"/>
      <c r="BU206" s="56"/>
      <c r="BV206" s="56"/>
      <c r="BW206" s="56"/>
      <c r="BX206" s="56"/>
      <c r="BY206" s="56"/>
      <c r="BZ206" s="56"/>
      <c r="CA206" s="56"/>
      <c r="CB206" s="56"/>
      <c r="CC206" s="56"/>
      <c r="CD206" s="56"/>
      <c r="CE206" s="56"/>
      <c r="CF206" s="56"/>
      <c r="CG206" s="56"/>
      <c r="CH206" s="56"/>
      <c r="CI206" s="56"/>
      <c r="CJ206" s="56"/>
      <c r="CK206" s="56"/>
      <c r="CL206" s="56"/>
      <c r="CM206" s="56"/>
      <c r="CN206" s="56"/>
      <c r="CO206" s="56"/>
      <c r="CP206" s="56"/>
      <c r="CQ206" s="56"/>
      <c r="CR206" s="56"/>
      <c r="CS206" s="56"/>
      <c r="CT206" s="56"/>
      <c r="CU206" s="56"/>
      <c r="CV206" s="56"/>
      <c r="CW206" s="56"/>
      <c r="CX206" s="56"/>
      <c r="CY206" s="56"/>
      <c r="CZ206" s="56"/>
      <c r="DA206" s="56"/>
      <c r="DB206" s="56"/>
      <c r="DC206" s="56"/>
      <c r="DD206" s="56"/>
      <c r="DE206" s="56"/>
      <c r="DF206" s="56"/>
      <c r="DG206" s="56"/>
      <c r="DH206" s="56"/>
      <c r="DI206" s="56"/>
      <c r="DJ206" s="56"/>
      <c r="DK206" s="56"/>
      <c r="DL206" s="56"/>
      <c r="DM206" s="56"/>
      <c r="DN206" s="56"/>
      <c r="DO206" s="56"/>
      <c r="DP206" s="56"/>
      <c r="DQ206" s="56"/>
      <c r="DR206" s="56"/>
      <c r="DS206" s="56"/>
      <c r="DT206" s="56"/>
      <c r="DU206" s="56"/>
      <c r="DV206" s="56"/>
      <c r="DW206" s="56"/>
      <c r="DX206" s="56"/>
      <c r="DY206" s="56"/>
      <c r="DZ206" s="56"/>
      <c r="EA206" s="56"/>
      <c r="EB206" s="56"/>
      <c r="EC206" s="56"/>
      <c r="ED206" s="56"/>
      <c r="EE206" s="56"/>
      <c r="EF206" s="56"/>
      <c r="EG206" s="56"/>
      <c r="EH206" s="56"/>
      <c r="EI206" s="56"/>
      <c r="EJ206" s="56"/>
      <c r="EK206" s="56"/>
      <c r="EL206" s="56"/>
      <c r="EM206" s="56"/>
      <c r="EN206" s="56"/>
      <c r="EO206" s="56"/>
      <c r="EP206" s="56"/>
      <c r="EQ206" s="56"/>
      <c r="ER206" s="56"/>
      <c r="ES206" s="56"/>
      <c r="ET206" s="56"/>
      <c r="EU206" s="56"/>
      <c r="EV206" s="56"/>
      <c r="EW206" s="56"/>
      <c r="EX206" s="56"/>
      <c r="EY206" s="56"/>
      <c r="EZ206" s="56"/>
      <c r="FA206" s="56"/>
      <c r="FB206" s="56"/>
      <c r="FC206" s="56"/>
      <c r="FD206" s="56"/>
      <c r="FE206" s="56"/>
      <c r="FF206" s="56"/>
      <c r="FG206" s="56"/>
      <c r="FH206" s="56"/>
      <c r="FI206" s="56"/>
      <c r="FJ206" s="56"/>
      <c r="FK206" s="56"/>
      <c r="FL206" s="56"/>
      <c r="FM206" s="56"/>
      <c r="FN206" s="56"/>
      <c r="FO206" s="56"/>
      <c r="FP206" s="56"/>
      <c r="FQ206" s="56"/>
      <c r="FR206" s="56"/>
      <c r="FS206" s="56"/>
      <c r="FT206" s="56"/>
      <c r="FU206" s="56"/>
      <c r="FV206" s="56"/>
      <c r="FW206" s="56"/>
      <c r="FX206" s="56"/>
      <c r="FY206" s="56"/>
      <c r="FZ206" s="56"/>
      <c r="GA206" s="56"/>
      <c r="GB206" s="56"/>
      <c r="GC206" s="56"/>
      <c r="GD206" s="56"/>
      <c r="GE206" s="56"/>
      <c r="GF206" s="56"/>
      <c r="GG206" s="56"/>
      <c r="GH206" s="56"/>
      <c r="GI206" s="56"/>
      <c r="GJ206" s="56"/>
      <c r="GK206" s="56"/>
      <c r="GL206" s="56"/>
      <c r="GM206" s="56"/>
      <c r="GN206" s="56"/>
      <c r="GO206" s="56"/>
      <c r="GP206" s="56"/>
      <c r="GQ206" s="56"/>
      <c r="GR206" s="56"/>
      <c r="GS206" s="56"/>
      <c r="GT206" s="56"/>
      <c r="GU206" s="56"/>
      <c r="GV206" s="56"/>
      <c r="GW206" s="56"/>
      <c r="GX206" s="56"/>
      <c r="GY206" s="56"/>
      <c r="GZ206" s="56"/>
      <c r="HA206" s="56"/>
      <c r="HB206" s="56"/>
      <c r="HC206" s="56"/>
      <c r="HD206" s="56"/>
      <c r="HE206" s="56"/>
      <c r="HF206" s="56"/>
      <c r="HG206" s="56"/>
      <c r="HH206" s="56"/>
      <c r="HI206" s="56"/>
      <c r="HJ206" s="56"/>
      <c r="HK206" s="56"/>
      <c r="HL206" s="56"/>
      <c r="HM206" s="56"/>
      <c r="HN206" s="56"/>
      <c r="HO206" s="56"/>
      <c r="HP206" s="56"/>
      <c r="HQ206" s="56"/>
      <c r="HR206" s="56"/>
      <c r="HS206" s="56"/>
      <c r="HT206" s="56"/>
      <c r="HU206" s="56"/>
      <c r="HV206" s="56"/>
      <c r="HW206" s="56"/>
      <c r="HX206" s="56"/>
      <c r="HY206" s="56"/>
      <c r="HZ206" s="56"/>
      <c r="IA206" s="56"/>
      <c r="IB206" s="56"/>
      <c r="IC206" s="56"/>
      <c r="ID206" s="56"/>
      <c r="IE206" s="56"/>
      <c r="IF206" s="56"/>
      <c r="IG206" s="56"/>
      <c r="IH206" s="56"/>
      <c r="II206" s="56"/>
      <c r="IJ206" s="56"/>
      <c r="IK206" s="56"/>
      <c r="IL206" s="56"/>
      <c r="IM206" s="56"/>
      <c r="IN206" s="56"/>
    </row>
    <row r="207" spans="1:248">
      <c r="A207" s="52"/>
      <c r="B207" s="80" t="s">
        <v>504</v>
      </c>
      <c r="C207" s="105"/>
      <c r="D207" s="54"/>
      <c r="E207" s="54"/>
      <c r="F207" s="54"/>
      <c r="G207" s="105"/>
      <c r="H207" s="105"/>
      <c r="I207" s="55"/>
      <c r="J207" s="55"/>
      <c r="K207" s="55"/>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c r="BK207" s="56"/>
      <c r="BL207" s="56"/>
      <c r="BM207" s="56"/>
      <c r="BN207" s="56"/>
      <c r="BO207" s="56"/>
      <c r="BP207" s="56"/>
      <c r="BQ207" s="56"/>
      <c r="BR207" s="56"/>
      <c r="BS207" s="56"/>
      <c r="BT207" s="56"/>
      <c r="BU207" s="56"/>
      <c r="BV207" s="56"/>
      <c r="BW207" s="56"/>
      <c r="BX207" s="56"/>
      <c r="BY207" s="56"/>
      <c r="BZ207" s="56"/>
      <c r="CA207" s="56"/>
      <c r="CB207" s="56"/>
      <c r="CC207" s="56"/>
      <c r="CD207" s="56"/>
      <c r="CE207" s="56"/>
      <c r="CF207" s="56"/>
      <c r="CG207" s="56"/>
      <c r="CH207" s="56"/>
      <c r="CI207" s="56"/>
      <c r="CJ207" s="56"/>
      <c r="CK207" s="56"/>
      <c r="CL207" s="56"/>
      <c r="CM207" s="56"/>
      <c r="CN207" s="56"/>
      <c r="CO207" s="56"/>
      <c r="CP207" s="56"/>
      <c r="CQ207" s="56"/>
      <c r="CR207" s="56"/>
      <c r="CS207" s="56"/>
      <c r="CT207" s="56"/>
      <c r="CU207" s="56"/>
      <c r="CV207" s="56"/>
      <c r="CW207" s="56"/>
      <c r="CX207" s="56"/>
      <c r="CY207" s="56"/>
      <c r="CZ207" s="56"/>
      <c r="DA207" s="56"/>
      <c r="DB207" s="56"/>
      <c r="DC207" s="56"/>
      <c r="DD207" s="56"/>
      <c r="DE207" s="56"/>
      <c r="DF207" s="56"/>
      <c r="DG207" s="56"/>
      <c r="DH207" s="56"/>
      <c r="DI207" s="56"/>
      <c r="DJ207" s="56"/>
      <c r="DK207" s="56"/>
      <c r="DL207" s="56"/>
      <c r="DM207" s="56"/>
      <c r="DN207" s="56"/>
      <c r="DO207" s="56"/>
      <c r="DP207" s="56"/>
      <c r="DQ207" s="56"/>
      <c r="DR207" s="56"/>
      <c r="DS207" s="56"/>
      <c r="DT207" s="56"/>
      <c r="DU207" s="56"/>
      <c r="DV207" s="56"/>
      <c r="DW207" s="56"/>
      <c r="DX207" s="56"/>
      <c r="DY207" s="56"/>
      <c r="DZ207" s="56"/>
      <c r="EA207" s="56"/>
      <c r="EB207" s="56"/>
      <c r="EC207" s="56"/>
      <c r="ED207" s="56"/>
      <c r="EE207" s="56"/>
      <c r="EF207" s="56"/>
      <c r="EG207" s="56"/>
      <c r="EH207" s="56"/>
      <c r="EI207" s="56"/>
      <c r="EJ207" s="56"/>
      <c r="EK207" s="56"/>
      <c r="EL207" s="56"/>
      <c r="EM207" s="56"/>
      <c r="EN207" s="56"/>
      <c r="EO207" s="56"/>
      <c r="EP207" s="56"/>
      <c r="EQ207" s="56"/>
      <c r="ER207" s="56"/>
      <c r="ES207" s="56"/>
      <c r="ET207" s="56"/>
      <c r="EU207" s="56"/>
      <c r="EV207" s="56"/>
      <c r="EW207" s="56"/>
      <c r="EX207" s="56"/>
      <c r="EY207" s="56"/>
      <c r="EZ207" s="56"/>
      <c r="FA207" s="56"/>
      <c r="FB207" s="56"/>
      <c r="FC207" s="56"/>
      <c r="FD207" s="56"/>
      <c r="FE207" s="56"/>
      <c r="FF207" s="56"/>
      <c r="FG207" s="56"/>
      <c r="FH207" s="56"/>
      <c r="FI207" s="56"/>
      <c r="FJ207" s="56"/>
      <c r="FK207" s="56"/>
      <c r="FL207" s="56"/>
      <c r="FM207" s="56"/>
      <c r="FN207" s="56"/>
      <c r="FO207" s="56"/>
      <c r="FP207" s="56"/>
      <c r="FQ207" s="56"/>
      <c r="FR207" s="56"/>
      <c r="FS207" s="56"/>
      <c r="FT207" s="56"/>
      <c r="FU207" s="56"/>
      <c r="FV207" s="56"/>
      <c r="FW207" s="56"/>
      <c r="FX207" s="56"/>
      <c r="FY207" s="56"/>
      <c r="FZ207" s="56"/>
      <c r="GA207" s="56"/>
      <c r="GB207" s="56"/>
      <c r="GC207" s="56"/>
      <c r="GD207" s="56"/>
      <c r="GE207" s="56"/>
      <c r="GF207" s="56"/>
      <c r="GG207" s="56"/>
      <c r="GH207" s="56"/>
      <c r="GI207" s="56"/>
      <c r="GJ207" s="56"/>
      <c r="GK207" s="56"/>
      <c r="GL207" s="56"/>
      <c r="GM207" s="56"/>
      <c r="GN207" s="56"/>
      <c r="GO207" s="56"/>
      <c r="GP207" s="56"/>
      <c r="GQ207" s="56"/>
      <c r="GR207" s="56"/>
      <c r="GS207" s="56"/>
      <c r="GT207" s="56"/>
      <c r="GU207" s="56"/>
      <c r="GV207" s="56"/>
      <c r="GW207" s="56"/>
      <c r="GX207" s="56"/>
      <c r="GY207" s="56"/>
      <c r="GZ207" s="56"/>
      <c r="HA207" s="56"/>
      <c r="HB207" s="56"/>
      <c r="HC207" s="56"/>
      <c r="HD207" s="56"/>
      <c r="HE207" s="56"/>
      <c r="HF207" s="56"/>
      <c r="HG207" s="56"/>
      <c r="HH207" s="56"/>
      <c r="HI207" s="56"/>
      <c r="HJ207" s="56"/>
      <c r="HK207" s="56"/>
      <c r="HL207" s="56"/>
      <c r="HM207" s="56"/>
      <c r="HN207" s="56"/>
      <c r="HO207" s="56"/>
      <c r="HP207" s="56"/>
      <c r="HQ207" s="56"/>
      <c r="HR207" s="56"/>
      <c r="HS207" s="56"/>
      <c r="HT207" s="56"/>
      <c r="HU207" s="56"/>
      <c r="HV207" s="56"/>
      <c r="HW207" s="56"/>
      <c r="HX207" s="56"/>
      <c r="HY207" s="56"/>
      <c r="HZ207" s="56"/>
      <c r="IA207" s="56"/>
      <c r="IB207" s="56"/>
      <c r="IC207" s="56"/>
      <c r="ID207" s="56"/>
      <c r="IE207" s="56"/>
      <c r="IF207" s="56"/>
      <c r="IG207" s="56"/>
      <c r="IH207" s="56"/>
      <c r="II207" s="56"/>
      <c r="IJ207" s="56"/>
      <c r="IK207" s="56"/>
      <c r="IL207" s="56"/>
      <c r="IM207" s="56"/>
      <c r="IN207" s="56"/>
    </row>
    <row r="208" spans="1:248">
      <c r="A208" s="52"/>
      <c r="B208" s="61" t="s">
        <v>345</v>
      </c>
      <c r="C208" s="105"/>
      <c r="D208" s="54"/>
      <c r="E208" s="54"/>
      <c r="F208" s="54"/>
      <c r="G208" s="60"/>
      <c r="H208" s="60"/>
      <c r="I208" s="55"/>
      <c r="J208" s="55"/>
      <c r="K208" s="55"/>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c r="IN208" s="56"/>
    </row>
    <row r="209" spans="1:248">
      <c r="A209" s="52" t="s">
        <v>407</v>
      </c>
      <c r="B209" s="81" t="s">
        <v>408</v>
      </c>
      <c r="C209" s="105">
        <f>+C210+C211+C212+C213</f>
        <v>0</v>
      </c>
      <c r="D209" s="105">
        <f t="shared" ref="D209:H209" si="71">+D210+D211+D212+D213</f>
        <v>1104000</v>
      </c>
      <c r="E209" s="105">
        <f t="shared" si="71"/>
        <v>1091000</v>
      </c>
      <c r="F209" s="105">
        <f t="shared" si="71"/>
        <v>585210</v>
      </c>
      <c r="G209" s="105">
        <f t="shared" si="71"/>
        <v>237190</v>
      </c>
      <c r="H209" s="105">
        <f t="shared" si="71"/>
        <v>237190</v>
      </c>
      <c r="I209" s="55"/>
      <c r="J209" s="55"/>
      <c r="K209" s="55"/>
      <c r="L209" s="56"/>
      <c r="IN209" s="56"/>
    </row>
    <row r="210" spans="1:248">
      <c r="A210" s="52"/>
      <c r="B210" s="78" t="s">
        <v>399</v>
      </c>
      <c r="C210" s="105"/>
      <c r="D210" s="54">
        <v>1104000</v>
      </c>
      <c r="E210" s="54">
        <v>1091000</v>
      </c>
      <c r="F210" s="54">
        <v>585210</v>
      </c>
      <c r="G210" s="82">
        <v>237190</v>
      </c>
      <c r="H210" s="82">
        <v>237190</v>
      </c>
      <c r="I210" s="55"/>
      <c r="J210" s="55"/>
      <c r="K210" s="55"/>
      <c r="M210" s="82"/>
      <c r="N210" s="82"/>
      <c r="O210" s="82"/>
      <c r="P210" s="82"/>
      <c r="Q210" s="82"/>
      <c r="R210" s="82"/>
      <c r="S210" s="82"/>
      <c r="T210" s="82"/>
      <c r="U210" s="82"/>
      <c r="V210" s="82"/>
      <c r="W210" s="82"/>
      <c r="X210" s="82"/>
      <c r="Y210" s="82"/>
      <c r="Z210" s="82"/>
      <c r="AA210" s="82"/>
      <c r="AB210" s="82"/>
      <c r="AC210" s="82"/>
      <c r="AD210" s="82"/>
      <c r="AE210" s="82"/>
      <c r="IN210" s="56"/>
    </row>
    <row r="211" spans="1:248" ht="30">
      <c r="A211" s="52"/>
      <c r="B211" s="78" t="s">
        <v>409</v>
      </c>
      <c r="C211" s="105"/>
      <c r="D211" s="54"/>
      <c r="E211" s="54"/>
      <c r="F211" s="54"/>
      <c r="G211" s="82"/>
      <c r="H211" s="82"/>
      <c r="I211" s="82"/>
      <c r="J211" s="55"/>
      <c r="K211" s="55"/>
      <c r="L211" s="82"/>
      <c r="M211" s="40"/>
      <c r="N211" s="40"/>
      <c r="O211" s="40"/>
      <c r="P211" s="40"/>
      <c r="Q211" s="40"/>
      <c r="R211" s="40"/>
      <c r="S211" s="40"/>
      <c r="T211" s="40"/>
      <c r="U211" s="40"/>
      <c r="V211" s="40"/>
      <c r="W211" s="40"/>
      <c r="X211" s="40"/>
      <c r="Y211" s="40"/>
      <c r="Z211" s="40"/>
      <c r="AA211" s="40"/>
      <c r="AB211" s="40"/>
      <c r="AC211" s="40"/>
      <c r="AD211" s="40"/>
      <c r="AE211" s="40"/>
      <c r="IN211" s="56"/>
    </row>
    <row r="212" spans="1:248" ht="60">
      <c r="A212" s="52"/>
      <c r="B212" s="78" t="s">
        <v>354</v>
      </c>
      <c r="C212" s="105"/>
      <c r="D212" s="54"/>
      <c r="E212" s="54"/>
      <c r="F212" s="54"/>
      <c r="G212" s="82"/>
      <c r="H212" s="82"/>
      <c r="I212" s="40"/>
      <c r="J212" s="55"/>
      <c r="K212" s="55"/>
      <c r="L212" s="40"/>
      <c r="M212" s="40"/>
      <c r="N212" s="40"/>
      <c r="O212" s="40"/>
      <c r="P212" s="40"/>
      <c r="Q212" s="40"/>
      <c r="R212" s="40"/>
      <c r="S212" s="40"/>
      <c r="T212" s="40"/>
      <c r="U212" s="40"/>
      <c r="V212" s="40"/>
      <c r="W212" s="40"/>
      <c r="X212" s="40"/>
      <c r="Y212" s="40"/>
      <c r="Z212" s="40"/>
      <c r="AA212" s="40"/>
      <c r="AB212" s="40"/>
      <c r="AC212" s="40"/>
      <c r="AD212" s="40"/>
      <c r="AE212" s="40"/>
    </row>
    <row r="213" spans="1:248">
      <c r="A213" s="52"/>
      <c r="B213" s="78" t="s">
        <v>483</v>
      </c>
      <c r="C213" s="105"/>
      <c r="D213" s="54"/>
      <c r="E213" s="54"/>
      <c r="F213" s="54"/>
      <c r="G213" s="82"/>
      <c r="H213" s="82"/>
      <c r="I213" s="40"/>
      <c r="J213" s="55"/>
      <c r="K213" s="55"/>
      <c r="L213" s="40"/>
      <c r="M213" s="40"/>
      <c r="N213" s="40"/>
      <c r="O213" s="40"/>
      <c r="P213" s="40"/>
      <c r="Q213" s="40"/>
      <c r="R213" s="40"/>
      <c r="S213" s="40"/>
      <c r="T213" s="40"/>
      <c r="U213" s="40"/>
      <c r="V213" s="40"/>
      <c r="W213" s="40"/>
      <c r="X213" s="40"/>
      <c r="Y213" s="40"/>
      <c r="Z213" s="40"/>
      <c r="AA213" s="40"/>
      <c r="AB213" s="40"/>
      <c r="AC213" s="40"/>
      <c r="AD213" s="40"/>
      <c r="AE213" s="40"/>
    </row>
    <row r="214" spans="1:248">
      <c r="A214" s="52"/>
      <c r="B214" s="61" t="s">
        <v>345</v>
      </c>
      <c r="C214" s="105"/>
      <c r="D214" s="54"/>
      <c r="E214" s="54"/>
      <c r="F214" s="54"/>
      <c r="G214" s="82">
        <v>-1020</v>
      </c>
      <c r="H214" s="82">
        <v>-1020</v>
      </c>
      <c r="I214" s="40"/>
      <c r="J214" s="55"/>
      <c r="K214" s="55"/>
      <c r="L214" s="40"/>
    </row>
    <row r="215" spans="1:248">
      <c r="A215" s="52" t="s">
        <v>410</v>
      </c>
      <c r="B215" s="81" t="s">
        <v>411</v>
      </c>
      <c r="C215" s="104">
        <f>+C216+C217+C222+C225+C219+C226+C218</f>
        <v>0</v>
      </c>
      <c r="D215" s="104">
        <f t="shared" ref="D215:H215" si="72">+D216+D217+D222+D225+D219+D226+D218</f>
        <v>7110000</v>
      </c>
      <c r="E215" s="104">
        <f t="shared" si="72"/>
        <v>6868000</v>
      </c>
      <c r="F215" s="104">
        <f t="shared" si="72"/>
        <v>3539120</v>
      </c>
      <c r="G215" s="104">
        <f t="shared" si="72"/>
        <v>1470350</v>
      </c>
      <c r="H215" s="104">
        <f t="shared" si="72"/>
        <v>1470350</v>
      </c>
      <c r="I215" s="55"/>
      <c r="J215" s="55"/>
      <c r="K215" s="55"/>
      <c r="AS215" s="56"/>
      <c r="AT215" s="56"/>
      <c r="AU215" s="56"/>
      <c r="AV215" s="56"/>
      <c r="AW215" s="56"/>
      <c r="AX215" s="56"/>
      <c r="AY215" s="56"/>
      <c r="AZ215" s="56"/>
      <c r="BA215" s="56"/>
      <c r="BB215" s="56"/>
      <c r="BC215" s="56"/>
      <c r="BD215" s="56"/>
      <c r="BE215" s="56"/>
      <c r="BF215" s="56"/>
      <c r="BG215" s="56"/>
      <c r="BH215" s="56"/>
      <c r="BI215" s="56"/>
      <c r="BJ215" s="56"/>
      <c r="BK215" s="56"/>
      <c r="BL215" s="56"/>
      <c r="BM215" s="56"/>
      <c r="BN215" s="56"/>
      <c r="BO215" s="56"/>
      <c r="BP215" s="56"/>
      <c r="BQ215" s="56"/>
      <c r="BR215" s="56"/>
      <c r="BS215" s="56"/>
      <c r="BT215" s="56"/>
      <c r="BU215" s="56"/>
      <c r="BV215" s="56"/>
      <c r="BW215" s="56"/>
      <c r="BX215" s="56"/>
      <c r="BY215" s="56"/>
      <c r="BZ215" s="56"/>
      <c r="CA215" s="56"/>
      <c r="CB215" s="56"/>
      <c r="CC215" s="56"/>
      <c r="CD215" s="56"/>
      <c r="CE215" s="56"/>
      <c r="CF215" s="56"/>
      <c r="CG215" s="56"/>
      <c r="CH215" s="56"/>
      <c r="CI215" s="56"/>
      <c r="CJ215" s="56"/>
      <c r="CK215" s="56"/>
      <c r="CL215" s="56"/>
      <c r="CM215" s="56"/>
      <c r="CN215" s="56"/>
      <c r="CO215" s="56"/>
      <c r="CP215" s="56"/>
      <c r="CQ215" s="56"/>
      <c r="CR215" s="56"/>
      <c r="CS215" s="56"/>
      <c r="CT215" s="56"/>
      <c r="CU215" s="56"/>
      <c r="CV215" s="56"/>
      <c r="CW215" s="56"/>
      <c r="CX215" s="56"/>
      <c r="CY215" s="56"/>
      <c r="CZ215" s="56"/>
      <c r="DA215" s="56"/>
      <c r="DB215" s="56"/>
      <c r="DC215" s="56"/>
      <c r="DD215" s="56"/>
      <c r="DE215" s="56"/>
      <c r="DF215" s="56"/>
      <c r="DG215" s="56"/>
      <c r="DH215" s="56"/>
      <c r="DI215" s="56"/>
      <c r="DJ215" s="56"/>
      <c r="DK215" s="56"/>
      <c r="DL215" s="56"/>
      <c r="DM215" s="56"/>
      <c r="DN215" s="56"/>
      <c r="DO215" s="56"/>
      <c r="DP215" s="56"/>
      <c r="DQ215" s="56"/>
      <c r="DR215" s="56"/>
      <c r="DS215" s="56"/>
      <c r="DT215" s="56"/>
      <c r="DU215" s="56"/>
      <c r="DV215" s="56"/>
      <c r="DW215" s="56"/>
      <c r="DX215" s="56"/>
      <c r="DY215" s="56"/>
      <c r="DZ215" s="56"/>
      <c r="EA215" s="56"/>
      <c r="EB215" s="56"/>
      <c r="EC215" s="56"/>
      <c r="ED215" s="56"/>
      <c r="EE215" s="56"/>
      <c r="EF215" s="56"/>
      <c r="EG215" s="56"/>
      <c r="EH215" s="56"/>
      <c r="EI215" s="56"/>
      <c r="EJ215" s="56"/>
      <c r="EK215" s="56"/>
      <c r="EL215" s="56"/>
      <c r="EM215" s="56"/>
      <c r="EN215" s="56"/>
      <c r="EO215" s="56"/>
      <c r="EP215" s="56"/>
      <c r="EQ215" s="56"/>
      <c r="ER215" s="56"/>
      <c r="ES215" s="56"/>
      <c r="ET215" s="56"/>
      <c r="EU215" s="56"/>
      <c r="EV215" s="56"/>
      <c r="EW215" s="56"/>
      <c r="EX215" s="56"/>
      <c r="EY215" s="56"/>
      <c r="EZ215" s="56"/>
      <c r="FA215" s="56"/>
      <c r="FB215" s="56"/>
      <c r="FC215" s="56"/>
      <c r="FD215" s="56"/>
      <c r="FE215" s="56"/>
      <c r="FF215" s="56"/>
      <c r="FG215" s="56"/>
      <c r="FH215" s="56"/>
      <c r="FI215" s="56"/>
      <c r="FJ215" s="56"/>
      <c r="FK215" s="56"/>
      <c r="FL215" s="56"/>
      <c r="FM215" s="56"/>
      <c r="FN215" s="56"/>
      <c r="FO215" s="56"/>
      <c r="FP215" s="56"/>
      <c r="FQ215" s="56"/>
      <c r="FR215" s="56"/>
      <c r="FS215" s="56"/>
      <c r="FT215" s="56"/>
      <c r="FU215" s="56"/>
      <c r="FV215" s="56"/>
      <c r="FW215" s="56"/>
      <c r="FX215" s="56"/>
      <c r="FY215" s="56"/>
      <c r="FZ215" s="56"/>
      <c r="GA215" s="56"/>
      <c r="GB215" s="56"/>
      <c r="GC215" s="56"/>
      <c r="GD215" s="56"/>
      <c r="GE215" s="56"/>
      <c r="GF215" s="56"/>
      <c r="GG215" s="56"/>
      <c r="GH215" s="56"/>
      <c r="GI215" s="56"/>
      <c r="GJ215" s="56"/>
      <c r="GK215" s="56"/>
      <c r="GL215" s="56"/>
      <c r="GM215" s="56"/>
      <c r="GN215" s="56"/>
      <c r="GO215" s="56"/>
      <c r="GP215" s="56"/>
      <c r="GQ215" s="56"/>
      <c r="GR215" s="56"/>
      <c r="GS215" s="56"/>
      <c r="GT215" s="56"/>
      <c r="GU215" s="56"/>
      <c r="GV215" s="56"/>
      <c r="GW215" s="56"/>
      <c r="GX215" s="56"/>
      <c r="GY215" s="56"/>
      <c r="GZ215" s="56"/>
      <c r="HA215" s="56"/>
      <c r="HB215" s="56"/>
      <c r="HC215" s="56"/>
      <c r="HD215" s="56"/>
      <c r="HE215" s="56"/>
      <c r="HF215" s="56"/>
      <c r="HG215" s="56"/>
      <c r="HH215" s="56"/>
      <c r="HI215" s="56"/>
      <c r="HJ215" s="56"/>
      <c r="HK215" s="56"/>
      <c r="HL215" s="56"/>
      <c r="HM215" s="56"/>
      <c r="HN215" s="56"/>
      <c r="HO215" s="56"/>
      <c r="HP215" s="56"/>
      <c r="HQ215" s="56"/>
      <c r="HR215" s="56"/>
      <c r="HS215" s="56"/>
      <c r="HT215" s="56"/>
      <c r="HU215" s="56"/>
      <c r="HV215" s="56"/>
      <c r="HW215" s="56"/>
      <c r="HX215" s="56"/>
      <c r="HY215" s="56"/>
      <c r="HZ215" s="56"/>
      <c r="IA215" s="56"/>
      <c r="IB215" s="56"/>
      <c r="IC215" s="56"/>
      <c r="ID215" s="56"/>
      <c r="IE215" s="56"/>
      <c r="IF215" s="56"/>
      <c r="IG215" s="56"/>
      <c r="IH215" s="56"/>
      <c r="II215" s="56"/>
      <c r="IJ215" s="56"/>
      <c r="IK215" s="56"/>
      <c r="IL215" s="56"/>
      <c r="IM215" s="56"/>
    </row>
    <row r="216" spans="1:248">
      <c r="A216" s="52"/>
      <c r="B216" s="60" t="s">
        <v>412</v>
      </c>
      <c r="C216" s="105"/>
      <c r="D216" s="54">
        <v>7110000</v>
      </c>
      <c r="E216" s="54">
        <v>6868000</v>
      </c>
      <c r="F216" s="54">
        <v>3539120</v>
      </c>
      <c r="G216" s="82">
        <v>1470350</v>
      </c>
      <c r="H216" s="82">
        <v>1470350</v>
      </c>
      <c r="I216" s="55"/>
      <c r="J216" s="55"/>
      <c r="K216" s="55"/>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248" ht="60">
      <c r="A217" s="52"/>
      <c r="B217" s="60" t="s">
        <v>354</v>
      </c>
      <c r="C217" s="105"/>
      <c r="D217" s="54"/>
      <c r="E217" s="54"/>
      <c r="F217" s="54"/>
      <c r="G217" s="82"/>
      <c r="H217" s="82"/>
      <c r="I217" s="55"/>
      <c r="J217" s="55"/>
      <c r="K217" s="55"/>
      <c r="L217" s="56"/>
    </row>
    <row r="218" spans="1:248">
      <c r="A218" s="52"/>
      <c r="B218" s="60" t="s">
        <v>483</v>
      </c>
      <c r="C218" s="105"/>
      <c r="D218" s="54"/>
      <c r="E218" s="54"/>
      <c r="F218" s="54"/>
      <c r="G218" s="82"/>
      <c r="H218" s="82"/>
      <c r="I218" s="55"/>
      <c r="J218" s="55"/>
      <c r="K218" s="55"/>
      <c r="L218" s="56"/>
    </row>
    <row r="219" spans="1:248">
      <c r="A219" s="52"/>
      <c r="B219" s="60" t="s">
        <v>413</v>
      </c>
      <c r="C219" s="105">
        <f t="shared" ref="C219:H219" si="73">C220+C221</f>
        <v>0</v>
      </c>
      <c r="D219" s="105">
        <f t="shared" si="73"/>
        <v>0</v>
      </c>
      <c r="E219" s="105">
        <f t="shared" si="73"/>
        <v>0</v>
      </c>
      <c r="F219" s="105">
        <f t="shared" si="73"/>
        <v>0</v>
      </c>
      <c r="G219" s="105">
        <f t="shared" si="73"/>
        <v>0</v>
      </c>
      <c r="H219" s="105">
        <f t="shared" si="73"/>
        <v>0</v>
      </c>
      <c r="I219" s="55"/>
      <c r="J219" s="55"/>
      <c r="K219" s="55"/>
      <c r="L219" s="56"/>
    </row>
    <row r="220" spans="1:248">
      <c r="A220" s="52"/>
      <c r="B220" s="60" t="s">
        <v>352</v>
      </c>
      <c r="C220" s="105"/>
      <c r="D220" s="54"/>
      <c r="E220" s="54"/>
      <c r="F220" s="54"/>
      <c r="G220" s="82"/>
      <c r="H220" s="82"/>
      <c r="I220" s="55"/>
      <c r="J220" s="55"/>
      <c r="K220" s="55"/>
      <c r="L220" s="56"/>
    </row>
    <row r="221" spans="1:248" ht="60">
      <c r="A221" s="52"/>
      <c r="B221" s="60" t="s">
        <v>354</v>
      </c>
      <c r="C221" s="105"/>
      <c r="D221" s="54"/>
      <c r="E221" s="54"/>
      <c r="F221" s="54"/>
      <c r="G221" s="82"/>
      <c r="H221" s="82"/>
      <c r="I221" s="55"/>
      <c r="J221" s="55"/>
      <c r="K221" s="55"/>
      <c r="L221" s="56"/>
    </row>
    <row r="222" spans="1:248" ht="30">
      <c r="A222" s="52"/>
      <c r="B222" s="60" t="s">
        <v>414</v>
      </c>
      <c r="C222" s="105">
        <f t="shared" ref="C222:H222" si="74">C223+C224</f>
        <v>0</v>
      </c>
      <c r="D222" s="105">
        <f t="shared" si="74"/>
        <v>0</v>
      </c>
      <c r="E222" s="105">
        <f t="shared" si="74"/>
        <v>0</v>
      </c>
      <c r="F222" s="105">
        <f t="shared" si="74"/>
        <v>0</v>
      </c>
      <c r="G222" s="105">
        <f t="shared" si="74"/>
        <v>0</v>
      </c>
      <c r="H222" s="105">
        <f t="shared" si="74"/>
        <v>0</v>
      </c>
      <c r="I222" s="55"/>
      <c r="J222" s="55"/>
      <c r="K222" s="55"/>
    </row>
    <row r="223" spans="1:248">
      <c r="A223" s="59"/>
      <c r="B223" s="60" t="s">
        <v>352</v>
      </c>
      <c r="C223" s="105"/>
      <c r="D223" s="54"/>
      <c r="E223" s="54"/>
      <c r="F223" s="54"/>
      <c r="G223" s="82"/>
      <c r="H223" s="82"/>
      <c r="I223" s="55"/>
      <c r="J223" s="55"/>
      <c r="K223" s="55"/>
    </row>
    <row r="224" spans="1:248" ht="60">
      <c r="A224" s="59"/>
      <c r="B224" s="60" t="s">
        <v>354</v>
      </c>
      <c r="C224" s="105"/>
      <c r="D224" s="54"/>
      <c r="E224" s="54"/>
      <c r="F224" s="54"/>
      <c r="G224" s="82"/>
      <c r="H224" s="82"/>
      <c r="I224" s="55"/>
      <c r="J224" s="55"/>
      <c r="K224" s="55"/>
      <c r="IN224" s="56"/>
    </row>
    <row r="225" spans="1:248" ht="30">
      <c r="A225" s="52"/>
      <c r="B225" s="60" t="s">
        <v>415</v>
      </c>
      <c r="C225" s="105"/>
      <c r="D225" s="54"/>
      <c r="E225" s="54"/>
      <c r="F225" s="54"/>
      <c r="G225" s="82"/>
      <c r="H225" s="82"/>
      <c r="I225" s="55"/>
      <c r="J225" s="55"/>
      <c r="K225" s="55"/>
      <c r="IN225" s="56"/>
    </row>
    <row r="226" spans="1:248">
      <c r="A226" s="59"/>
      <c r="B226" s="60" t="s">
        <v>471</v>
      </c>
      <c r="C226" s="105"/>
      <c r="D226" s="54"/>
      <c r="E226" s="54"/>
      <c r="F226" s="54"/>
      <c r="G226" s="82"/>
      <c r="H226" s="82"/>
      <c r="I226" s="55"/>
      <c r="J226" s="55"/>
      <c r="K226" s="55"/>
    </row>
    <row r="227" spans="1:248">
      <c r="A227" s="59"/>
      <c r="B227" s="61" t="s">
        <v>345</v>
      </c>
      <c r="C227" s="105"/>
      <c r="D227" s="54"/>
      <c r="E227" s="54"/>
      <c r="F227" s="54"/>
      <c r="G227" s="82"/>
      <c r="H227" s="82"/>
      <c r="I227" s="55"/>
      <c r="J227" s="55"/>
      <c r="K227" s="55"/>
    </row>
    <row r="228" spans="1:248" ht="16.5" customHeight="1">
      <c r="A228" s="59" t="s">
        <v>416</v>
      </c>
      <c r="B228" s="81" t="s">
        <v>417</v>
      </c>
      <c r="C228" s="105">
        <f>+C229+C230+C231+C232</f>
        <v>0</v>
      </c>
      <c r="D228" s="105">
        <f t="shared" ref="D228:H228" si="75">+D229+D230+D231+D232</f>
        <v>1027000</v>
      </c>
      <c r="E228" s="105">
        <f t="shared" si="75"/>
        <v>951000</v>
      </c>
      <c r="F228" s="105">
        <f t="shared" si="75"/>
        <v>582780</v>
      </c>
      <c r="G228" s="105">
        <f t="shared" si="75"/>
        <v>252670</v>
      </c>
      <c r="H228" s="105">
        <f t="shared" si="75"/>
        <v>252670</v>
      </c>
      <c r="J228" s="55"/>
      <c r="K228" s="55"/>
    </row>
    <row r="229" spans="1:248">
      <c r="A229" s="59"/>
      <c r="B229" s="78" t="s">
        <v>399</v>
      </c>
      <c r="C229" s="105"/>
      <c r="D229" s="54">
        <v>1027000</v>
      </c>
      <c r="E229" s="54">
        <v>951000</v>
      </c>
      <c r="F229" s="54">
        <v>582780</v>
      </c>
      <c r="G229" s="82">
        <v>252670</v>
      </c>
      <c r="H229" s="82">
        <v>252670</v>
      </c>
      <c r="J229" s="55"/>
      <c r="K229" s="55"/>
    </row>
    <row r="230" spans="1:248" ht="30">
      <c r="A230" s="59"/>
      <c r="B230" s="78" t="s">
        <v>409</v>
      </c>
      <c r="C230" s="105"/>
      <c r="D230" s="54"/>
      <c r="E230" s="54"/>
      <c r="F230" s="54"/>
      <c r="G230" s="82"/>
      <c r="H230" s="82"/>
      <c r="J230" s="55"/>
      <c r="K230" s="55"/>
    </row>
    <row r="231" spans="1:248" ht="60">
      <c r="A231" s="59"/>
      <c r="B231" s="78" t="s">
        <v>354</v>
      </c>
      <c r="C231" s="105"/>
      <c r="D231" s="54"/>
      <c r="E231" s="54"/>
      <c r="F231" s="54"/>
      <c r="G231" s="82"/>
      <c r="H231" s="82"/>
      <c r="J231" s="55"/>
      <c r="K231" s="55"/>
    </row>
    <row r="232" spans="1:248">
      <c r="A232" s="59"/>
      <c r="B232" s="78" t="s">
        <v>483</v>
      </c>
      <c r="C232" s="105"/>
      <c r="D232" s="54"/>
      <c r="E232" s="54"/>
      <c r="F232" s="54"/>
      <c r="G232" s="82"/>
      <c r="H232" s="82"/>
      <c r="J232" s="55"/>
      <c r="K232" s="55"/>
    </row>
    <row r="233" spans="1:248">
      <c r="A233" s="59"/>
      <c r="B233" s="61" t="s">
        <v>345</v>
      </c>
      <c r="C233" s="105"/>
      <c r="D233" s="54"/>
      <c r="E233" s="54"/>
      <c r="F233" s="54"/>
      <c r="G233" s="82"/>
      <c r="H233" s="82"/>
      <c r="J233" s="55"/>
      <c r="K233" s="55"/>
    </row>
    <row r="234" spans="1:248">
      <c r="A234" s="59" t="s">
        <v>418</v>
      </c>
      <c r="B234" s="57" t="s">
        <v>419</v>
      </c>
      <c r="C234" s="105">
        <f t="shared" ref="C234:H234" si="76">C235+C236</f>
        <v>0</v>
      </c>
      <c r="D234" s="105">
        <f t="shared" si="76"/>
        <v>324000</v>
      </c>
      <c r="E234" s="105">
        <f t="shared" si="76"/>
        <v>323000</v>
      </c>
      <c r="F234" s="105">
        <f t="shared" si="76"/>
        <v>175090</v>
      </c>
      <c r="G234" s="105">
        <f t="shared" si="76"/>
        <v>72240</v>
      </c>
      <c r="H234" s="105">
        <f t="shared" si="76"/>
        <v>72240</v>
      </c>
      <c r="J234" s="55"/>
      <c r="K234" s="55"/>
    </row>
    <row r="235" spans="1:248">
      <c r="A235" s="59"/>
      <c r="B235" s="83" t="s">
        <v>352</v>
      </c>
      <c r="C235" s="105"/>
      <c r="D235" s="54">
        <v>324000</v>
      </c>
      <c r="E235" s="54">
        <v>323000</v>
      </c>
      <c r="F235" s="54">
        <v>175090</v>
      </c>
      <c r="G235" s="125">
        <v>72240</v>
      </c>
      <c r="H235" s="125">
        <v>72240</v>
      </c>
      <c r="J235" s="55"/>
      <c r="K235" s="55"/>
    </row>
    <row r="236" spans="1:248" ht="60">
      <c r="A236" s="59"/>
      <c r="B236" s="83" t="s">
        <v>354</v>
      </c>
      <c r="C236" s="105"/>
      <c r="D236" s="54"/>
      <c r="E236" s="54"/>
      <c r="F236" s="54"/>
      <c r="G236" s="125"/>
      <c r="H236" s="125"/>
      <c r="J236" s="55"/>
      <c r="K236" s="55"/>
    </row>
    <row r="237" spans="1:248">
      <c r="A237" s="59"/>
      <c r="B237" s="61" t="s">
        <v>345</v>
      </c>
      <c r="C237" s="105"/>
      <c r="D237" s="54"/>
      <c r="E237" s="54"/>
      <c r="F237" s="54"/>
      <c r="G237" s="125"/>
      <c r="H237" s="125"/>
      <c r="J237" s="55"/>
      <c r="K237" s="55"/>
    </row>
    <row r="238" spans="1:248">
      <c r="A238" s="59" t="s">
        <v>420</v>
      </c>
      <c r="B238" s="57" t="s">
        <v>421</v>
      </c>
      <c r="C238" s="104">
        <f>+C239+C259</f>
        <v>0</v>
      </c>
      <c r="D238" s="104">
        <f t="shared" ref="D238:H238" si="77">+D239+D259</f>
        <v>54912000</v>
      </c>
      <c r="E238" s="104">
        <f t="shared" si="77"/>
        <v>51173000</v>
      </c>
      <c r="F238" s="104">
        <f t="shared" si="77"/>
        <v>25543060</v>
      </c>
      <c r="G238" s="104">
        <f t="shared" si="77"/>
        <v>8483914.1799999997</v>
      </c>
      <c r="H238" s="104">
        <f t="shared" si="77"/>
        <v>8483914.1799999997</v>
      </c>
      <c r="I238" s="40"/>
      <c r="J238" s="55"/>
      <c r="K238" s="55"/>
    </row>
    <row r="239" spans="1:248">
      <c r="A239" s="59" t="s">
        <v>422</v>
      </c>
      <c r="B239" s="57" t="s">
        <v>423</v>
      </c>
      <c r="C239" s="105">
        <f>C240+C243+C244+C245+C247+C250+C253+C256+C246+C257</f>
        <v>0</v>
      </c>
      <c r="D239" s="105">
        <f t="shared" ref="D239:H239" si="78">D240+D243+D244+D245+D247+D250+D253+D256+D246+D257</f>
        <v>54912000</v>
      </c>
      <c r="E239" s="105">
        <f t="shared" si="78"/>
        <v>51173000</v>
      </c>
      <c r="F239" s="105">
        <f t="shared" si="78"/>
        <v>25543060</v>
      </c>
      <c r="G239" s="105">
        <f t="shared" si="78"/>
        <v>8483914.1799999997</v>
      </c>
      <c r="H239" s="105">
        <f t="shared" si="78"/>
        <v>8483914.1799999997</v>
      </c>
      <c r="I239" s="40"/>
      <c r="J239" s="55"/>
      <c r="K239" s="55"/>
    </row>
    <row r="240" spans="1:248">
      <c r="A240" s="59"/>
      <c r="B240" s="60" t="s">
        <v>475</v>
      </c>
      <c r="C240" s="105">
        <f>C241+C242</f>
        <v>0</v>
      </c>
      <c r="D240" s="105">
        <v>52572000</v>
      </c>
      <c r="E240" s="105">
        <v>48751000</v>
      </c>
      <c r="F240" s="105">
        <v>24141060</v>
      </c>
      <c r="G240" s="105">
        <f t="shared" ref="G240:H240" si="79">G241+G242</f>
        <v>7823650</v>
      </c>
      <c r="H240" s="105">
        <f t="shared" si="79"/>
        <v>7823650</v>
      </c>
      <c r="I240" s="40"/>
      <c r="J240" s="55"/>
      <c r="K240" s="55"/>
    </row>
    <row r="241" spans="1:11">
      <c r="A241" s="59"/>
      <c r="B241" s="110" t="s">
        <v>476</v>
      </c>
      <c r="C241" s="105"/>
      <c r="D241" s="54"/>
      <c r="E241" s="54"/>
      <c r="F241" s="54"/>
      <c r="G241" s="82">
        <v>6586092.8700000001</v>
      </c>
      <c r="H241" s="82">
        <v>6586092.8700000001</v>
      </c>
      <c r="I241" s="40"/>
      <c r="J241" s="55"/>
      <c r="K241" s="55"/>
    </row>
    <row r="242" spans="1:11">
      <c r="A242" s="59"/>
      <c r="B242" s="110" t="s">
        <v>477</v>
      </c>
      <c r="C242" s="105"/>
      <c r="D242" s="54"/>
      <c r="E242" s="54"/>
      <c r="F242" s="54"/>
      <c r="G242" s="82">
        <v>1237557.1299999999</v>
      </c>
      <c r="H242" s="82">
        <v>1237557.1299999999</v>
      </c>
      <c r="I242" s="40"/>
      <c r="J242" s="55"/>
      <c r="K242" s="55"/>
    </row>
    <row r="243" spans="1:11" ht="60">
      <c r="A243" s="59"/>
      <c r="B243" s="60" t="s">
        <v>354</v>
      </c>
      <c r="C243" s="105"/>
      <c r="D243" s="54"/>
      <c r="E243" s="54"/>
      <c r="F243" s="54"/>
      <c r="G243" s="82"/>
      <c r="H243" s="82"/>
      <c r="I243" s="40"/>
      <c r="J243" s="55"/>
      <c r="K243" s="55"/>
    </row>
    <row r="244" spans="1:11" ht="30">
      <c r="A244" s="59"/>
      <c r="B244" s="60" t="s">
        <v>427</v>
      </c>
      <c r="C244" s="105"/>
      <c r="D244" s="54"/>
      <c r="E244" s="54"/>
      <c r="F244" s="54"/>
      <c r="G244" s="82"/>
      <c r="H244" s="82"/>
      <c r="I244" s="40"/>
      <c r="J244" s="55"/>
      <c r="K244" s="55"/>
    </row>
    <row r="245" spans="1:11">
      <c r="A245" s="59"/>
      <c r="B245" s="60" t="s">
        <v>428</v>
      </c>
      <c r="C245" s="105"/>
      <c r="D245" s="54">
        <v>2340000</v>
      </c>
      <c r="E245" s="54">
        <v>2422000</v>
      </c>
      <c r="F245" s="54">
        <v>1402000</v>
      </c>
      <c r="G245" s="82">
        <v>660264.18000000005</v>
      </c>
      <c r="H245" s="82">
        <v>660264.18000000005</v>
      </c>
      <c r="I245" s="40"/>
      <c r="J245" s="55"/>
      <c r="K245" s="55"/>
    </row>
    <row r="246" spans="1:11">
      <c r="A246" s="59"/>
      <c r="B246" s="60" t="s">
        <v>483</v>
      </c>
      <c r="C246" s="105"/>
      <c r="D246" s="54"/>
      <c r="E246" s="54"/>
      <c r="F246" s="54"/>
      <c r="G246" s="82"/>
      <c r="H246" s="82"/>
      <c r="I246" s="40"/>
      <c r="J246" s="55"/>
      <c r="K246" s="55"/>
    </row>
    <row r="247" spans="1:11" ht="45">
      <c r="A247" s="59"/>
      <c r="B247" s="60" t="s">
        <v>424</v>
      </c>
      <c r="C247" s="105">
        <f t="shared" ref="C247:H247" si="80">C248+C249</f>
        <v>0</v>
      </c>
      <c r="D247" s="105">
        <f t="shared" si="80"/>
        <v>0</v>
      </c>
      <c r="E247" s="105">
        <f t="shared" si="80"/>
        <v>0</v>
      </c>
      <c r="F247" s="105">
        <f t="shared" si="80"/>
        <v>0</v>
      </c>
      <c r="G247" s="105">
        <f t="shared" si="80"/>
        <v>0</v>
      </c>
      <c r="H247" s="105">
        <f t="shared" si="80"/>
        <v>0</v>
      </c>
      <c r="I247" s="40"/>
      <c r="J247" s="55"/>
      <c r="K247" s="55"/>
    </row>
    <row r="248" spans="1:11">
      <c r="A248" s="59"/>
      <c r="B248" s="60" t="s">
        <v>356</v>
      </c>
      <c r="C248" s="105"/>
      <c r="D248" s="54"/>
      <c r="E248" s="54"/>
      <c r="F248" s="54"/>
      <c r="G248" s="82"/>
      <c r="H248" s="82"/>
      <c r="I248" s="40"/>
      <c r="J248" s="55"/>
      <c r="K248" s="55"/>
    </row>
    <row r="249" spans="1:11" ht="60">
      <c r="A249" s="59"/>
      <c r="B249" s="60" t="s">
        <v>354</v>
      </c>
      <c r="C249" s="105"/>
      <c r="D249" s="54"/>
      <c r="E249" s="54"/>
      <c r="F249" s="54"/>
      <c r="G249" s="82"/>
      <c r="H249" s="82"/>
      <c r="I249" s="40"/>
      <c r="J249" s="55"/>
      <c r="K249" s="55"/>
    </row>
    <row r="250" spans="1:11" ht="30">
      <c r="B250" s="60" t="s">
        <v>425</v>
      </c>
      <c r="C250" s="105">
        <f>C251+C252</f>
        <v>0</v>
      </c>
      <c r="D250" s="105">
        <f t="shared" ref="D250:H250" si="81">D251+D252</f>
        <v>0</v>
      </c>
      <c r="E250" s="105">
        <f t="shared" si="81"/>
        <v>0</v>
      </c>
      <c r="F250" s="105">
        <f t="shared" si="81"/>
        <v>0</v>
      </c>
      <c r="G250" s="105">
        <f t="shared" si="81"/>
        <v>0</v>
      </c>
      <c r="H250" s="105">
        <f t="shared" si="81"/>
        <v>0</v>
      </c>
      <c r="J250" s="55"/>
      <c r="K250" s="55"/>
    </row>
    <row r="251" spans="1:11">
      <c r="B251" s="60" t="s">
        <v>356</v>
      </c>
      <c r="C251" s="105"/>
      <c r="D251" s="54"/>
      <c r="E251" s="54"/>
      <c r="F251" s="54"/>
      <c r="G251" s="125"/>
      <c r="H251" s="125"/>
      <c r="J251" s="55"/>
      <c r="K251" s="55"/>
    </row>
    <row r="252" spans="1:11" ht="60">
      <c r="B252" s="60" t="s">
        <v>354</v>
      </c>
      <c r="C252" s="105"/>
      <c r="D252" s="54"/>
      <c r="E252" s="54"/>
      <c r="F252" s="54"/>
      <c r="G252" s="125"/>
      <c r="H252" s="125"/>
      <c r="J252" s="55"/>
      <c r="K252" s="55"/>
    </row>
    <row r="253" spans="1:11">
      <c r="B253" s="84" t="s">
        <v>426</v>
      </c>
      <c r="C253" s="105">
        <f t="shared" ref="C253:H253" si="82">C254+C255</f>
        <v>0</v>
      </c>
      <c r="D253" s="105">
        <f t="shared" si="82"/>
        <v>0</v>
      </c>
      <c r="E253" s="105">
        <f t="shared" si="82"/>
        <v>0</v>
      </c>
      <c r="F253" s="105">
        <f t="shared" si="82"/>
        <v>0</v>
      </c>
      <c r="G253" s="105">
        <f t="shared" si="82"/>
        <v>0</v>
      </c>
      <c r="H253" s="105">
        <f t="shared" si="82"/>
        <v>0</v>
      </c>
      <c r="J253" s="55"/>
      <c r="K253" s="55"/>
    </row>
    <row r="254" spans="1:11">
      <c r="B254" s="84" t="s">
        <v>356</v>
      </c>
      <c r="C254" s="105"/>
      <c r="D254" s="54"/>
      <c r="E254" s="54"/>
      <c r="F254" s="54"/>
      <c r="G254" s="82"/>
      <c r="H254" s="82"/>
      <c r="J254" s="55"/>
      <c r="K254" s="55"/>
    </row>
    <row r="255" spans="1:11" ht="60">
      <c r="B255" s="84" t="s">
        <v>354</v>
      </c>
      <c r="C255" s="105"/>
      <c r="D255" s="54"/>
      <c r="E255" s="54"/>
      <c r="F255" s="54"/>
      <c r="G255" s="82"/>
      <c r="H255" s="82"/>
      <c r="J255" s="55"/>
      <c r="K255" s="55"/>
    </row>
    <row r="256" spans="1:11">
      <c r="B256" s="84" t="s">
        <v>472</v>
      </c>
      <c r="C256" s="105"/>
      <c r="D256" s="54"/>
      <c r="E256" s="54"/>
      <c r="F256" s="54"/>
      <c r="G256" s="82"/>
      <c r="H256" s="82"/>
      <c r="J256" s="55"/>
      <c r="K256" s="55"/>
    </row>
    <row r="257" spans="1:11">
      <c r="B257" s="84" t="s">
        <v>504</v>
      </c>
      <c r="C257" s="105"/>
      <c r="D257" s="54"/>
      <c r="E257" s="54"/>
      <c r="F257" s="54"/>
      <c r="G257" s="82"/>
      <c r="H257" s="82"/>
      <c r="J257" s="55"/>
      <c r="K257" s="55"/>
    </row>
    <row r="258" spans="1:11">
      <c r="B258" s="61" t="s">
        <v>345</v>
      </c>
      <c r="C258" s="105"/>
      <c r="D258" s="54"/>
      <c r="E258" s="54"/>
      <c r="F258" s="54"/>
      <c r="G258" s="82">
        <v>-15936.7</v>
      </c>
      <c r="H258" s="82">
        <v>-15936.7</v>
      </c>
      <c r="J258" s="55"/>
      <c r="K258" s="55"/>
    </row>
    <row r="259" spans="1:11">
      <c r="A259" s="36" t="s">
        <v>429</v>
      </c>
      <c r="B259" s="57" t="s">
        <v>430</v>
      </c>
      <c r="C259" s="105">
        <f>C260+C261+C262+C263+C264</f>
        <v>0</v>
      </c>
      <c r="D259" s="105">
        <f t="shared" ref="D259:H259" si="83">D260+D261+D262+D263+D264</f>
        <v>0</v>
      </c>
      <c r="E259" s="105">
        <f t="shared" si="83"/>
        <v>0</v>
      </c>
      <c r="F259" s="105">
        <f t="shared" si="83"/>
        <v>0</v>
      </c>
      <c r="G259" s="105">
        <f t="shared" si="83"/>
        <v>0</v>
      </c>
      <c r="H259" s="105">
        <f t="shared" si="83"/>
        <v>0</v>
      </c>
      <c r="J259" s="55"/>
      <c r="K259" s="55"/>
    </row>
    <row r="260" spans="1:11">
      <c r="B260" s="60" t="s">
        <v>352</v>
      </c>
      <c r="C260" s="105"/>
      <c r="D260" s="54"/>
      <c r="E260" s="54"/>
      <c r="F260" s="54"/>
      <c r="G260" s="82"/>
      <c r="H260" s="82"/>
      <c r="J260" s="55"/>
      <c r="K260" s="55"/>
    </row>
    <row r="261" spans="1:11">
      <c r="B261" s="85" t="s">
        <v>431</v>
      </c>
      <c r="C261" s="105"/>
      <c r="D261" s="54"/>
      <c r="E261" s="54"/>
      <c r="F261" s="54"/>
      <c r="G261" s="82"/>
      <c r="H261" s="82"/>
      <c r="J261" s="55"/>
      <c r="K261" s="55"/>
    </row>
    <row r="262" spans="1:11" ht="60">
      <c r="B262" s="85" t="s">
        <v>354</v>
      </c>
      <c r="C262" s="105"/>
      <c r="D262" s="54"/>
      <c r="E262" s="54"/>
      <c r="F262" s="54"/>
      <c r="G262" s="82"/>
      <c r="H262" s="82"/>
      <c r="J262" s="55"/>
      <c r="K262" s="55"/>
    </row>
    <row r="263" spans="1:11">
      <c r="B263" s="85" t="s">
        <v>428</v>
      </c>
      <c r="C263" s="105"/>
      <c r="D263" s="54"/>
      <c r="E263" s="54"/>
      <c r="F263" s="54"/>
      <c r="G263" s="82"/>
      <c r="H263" s="82"/>
      <c r="J263" s="55"/>
      <c r="K263" s="55"/>
    </row>
    <row r="264" spans="1:11">
      <c r="B264" s="85" t="s">
        <v>483</v>
      </c>
      <c r="C264" s="105"/>
      <c r="D264" s="54"/>
      <c r="E264" s="54"/>
      <c r="F264" s="54"/>
      <c r="G264" s="82"/>
      <c r="H264" s="82"/>
      <c r="J264" s="55"/>
      <c r="K264" s="55"/>
    </row>
    <row r="265" spans="1:11">
      <c r="B265" s="61" t="s">
        <v>345</v>
      </c>
      <c r="C265" s="105"/>
      <c r="D265" s="54"/>
      <c r="E265" s="54"/>
      <c r="F265" s="54"/>
      <c r="G265" s="82"/>
      <c r="H265" s="82"/>
      <c r="J265" s="55"/>
      <c r="K265" s="55"/>
    </row>
    <row r="266" spans="1:11">
      <c r="A266" s="36" t="s">
        <v>432</v>
      </c>
      <c r="B266" s="118" t="s">
        <v>505</v>
      </c>
      <c r="C266" s="105">
        <f>C267+C268+C269</f>
        <v>0</v>
      </c>
      <c r="D266" s="105">
        <f t="shared" ref="D266:H266" si="84">D267+D268+D269</f>
        <v>96000</v>
      </c>
      <c r="E266" s="105">
        <f t="shared" si="84"/>
        <v>91000</v>
      </c>
      <c r="F266" s="105">
        <f t="shared" si="84"/>
        <v>46510</v>
      </c>
      <c r="G266" s="105">
        <f t="shared" si="84"/>
        <v>11648.75</v>
      </c>
      <c r="H266" s="105">
        <f t="shared" si="84"/>
        <v>11648.75</v>
      </c>
      <c r="J266" s="55"/>
      <c r="K266" s="55"/>
    </row>
    <row r="267" spans="1:11">
      <c r="B267" s="61" t="s">
        <v>356</v>
      </c>
      <c r="C267" s="105"/>
      <c r="D267" s="54">
        <v>96000</v>
      </c>
      <c r="E267" s="54">
        <v>91000</v>
      </c>
      <c r="F267" s="54">
        <v>46510</v>
      </c>
      <c r="G267" s="82">
        <v>11648.75</v>
      </c>
      <c r="H267" s="82">
        <v>11648.75</v>
      </c>
      <c r="J267" s="55"/>
      <c r="K267" s="55"/>
    </row>
    <row r="268" spans="1:11" ht="60">
      <c r="B268" s="61" t="s">
        <v>354</v>
      </c>
      <c r="C268" s="105"/>
      <c r="D268" s="54"/>
      <c r="E268" s="54"/>
      <c r="F268" s="54"/>
      <c r="G268" s="82"/>
      <c r="H268" s="82"/>
      <c r="J268" s="55"/>
      <c r="K268" s="55"/>
    </row>
    <row r="269" spans="1:11">
      <c r="B269" s="61" t="s">
        <v>504</v>
      </c>
      <c r="C269" s="105"/>
      <c r="D269" s="54"/>
      <c r="E269" s="54"/>
      <c r="F269" s="54"/>
      <c r="G269" s="82"/>
      <c r="H269" s="82"/>
      <c r="J269" s="55"/>
      <c r="K269" s="55"/>
    </row>
    <row r="270" spans="1:11">
      <c r="B270" s="61" t="s">
        <v>345</v>
      </c>
      <c r="C270" s="105"/>
      <c r="D270" s="54"/>
      <c r="E270" s="54"/>
      <c r="F270" s="54"/>
      <c r="G270" s="82"/>
      <c r="H270" s="82"/>
      <c r="J270" s="55"/>
      <c r="K270" s="55"/>
    </row>
    <row r="271" spans="1:11">
      <c r="A271" s="36" t="s">
        <v>433</v>
      </c>
      <c r="B271" s="118" t="s">
        <v>434</v>
      </c>
      <c r="C271" s="105"/>
      <c r="D271" s="54">
        <v>1581680</v>
      </c>
      <c r="E271" s="54">
        <v>1581680</v>
      </c>
      <c r="F271" s="54">
        <v>1581680</v>
      </c>
      <c r="G271" s="82">
        <v>1581679.73</v>
      </c>
      <c r="H271" s="82">
        <v>1581679.73</v>
      </c>
      <c r="J271" s="55"/>
      <c r="K271" s="55"/>
    </row>
    <row r="272" spans="1:11">
      <c r="B272" s="61" t="s">
        <v>345</v>
      </c>
      <c r="C272" s="105"/>
      <c r="D272" s="54"/>
      <c r="E272" s="54"/>
      <c r="F272" s="54"/>
      <c r="G272" s="82"/>
      <c r="H272" s="82"/>
      <c r="J272" s="55"/>
      <c r="K272" s="55"/>
    </row>
    <row r="273" spans="1:11">
      <c r="B273" s="57" t="s">
        <v>435</v>
      </c>
      <c r="C273" s="105">
        <f>C89+C110+C147+C179+C184+C188+C201+C208+C214+C227+C233+C237+C258+C265+C270+C272</f>
        <v>0</v>
      </c>
      <c r="D273" s="105">
        <f t="shared" ref="D273:H273" si="85">D89+D110+D147+D179+D184+D188+D201+D208+D214+D227+D233+D237+D258+D265+D270+D272</f>
        <v>0</v>
      </c>
      <c r="E273" s="105">
        <f t="shared" si="85"/>
        <v>0</v>
      </c>
      <c r="F273" s="105">
        <f t="shared" si="85"/>
        <v>0</v>
      </c>
      <c r="G273" s="105">
        <f t="shared" si="85"/>
        <v>-17046.04</v>
      </c>
      <c r="H273" s="105">
        <f t="shared" si="85"/>
        <v>-17046.04</v>
      </c>
      <c r="J273" s="55"/>
      <c r="K273" s="55"/>
    </row>
    <row r="274" spans="1:11" ht="30">
      <c r="A274" s="36" t="s">
        <v>208</v>
      </c>
      <c r="B274" s="57" t="s">
        <v>209</v>
      </c>
      <c r="C274" s="105">
        <f t="shared" ref="C274:H275" si="86">C275</f>
        <v>0</v>
      </c>
      <c r="D274" s="105">
        <f t="shared" si="86"/>
        <v>121257000</v>
      </c>
      <c r="E274" s="105">
        <f t="shared" si="86"/>
        <v>121257000</v>
      </c>
      <c r="F274" s="105">
        <f t="shared" si="86"/>
        <v>33900000</v>
      </c>
      <c r="G274" s="105">
        <f t="shared" si="86"/>
        <v>11286689</v>
      </c>
      <c r="H274" s="105">
        <f t="shared" si="86"/>
        <v>11286689</v>
      </c>
      <c r="J274" s="55"/>
      <c r="K274" s="55"/>
    </row>
    <row r="275" spans="1:11">
      <c r="A275" s="36" t="s">
        <v>436</v>
      </c>
      <c r="B275" s="57" t="s">
        <v>437</v>
      </c>
      <c r="C275" s="105">
        <f>C276</f>
        <v>0</v>
      </c>
      <c r="D275" s="105">
        <f t="shared" si="86"/>
        <v>121257000</v>
      </c>
      <c r="E275" s="105">
        <f t="shared" si="86"/>
        <v>121257000</v>
      </c>
      <c r="F275" s="105">
        <f t="shared" si="86"/>
        <v>33900000</v>
      </c>
      <c r="G275" s="105">
        <f t="shared" si="86"/>
        <v>11286689</v>
      </c>
      <c r="H275" s="105">
        <f t="shared" si="86"/>
        <v>11286689</v>
      </c>
      <c r="J275" s="55"/>
      <c r="K275" s="55"/>
    </row>
    <row r="276" spans="1:11" ht="30">
      <c r="A276" s="36" t="s">
        <v>438</v>
      </c>
      <c r="B276" s="57" t="s">
        <v>439</v>
      </c>
      <c r="C276" s="105">
        <f>C277+C278+C279+C280+C284+C285</f>
        <v>0</v>
      </c>
      <c r="D276" s="105">
        <f t="shared" ref="D276:G276" si="87">D277+D278+D279+D280+D284+D285</f>
        <v>121257000</v>
      </c>
      <c r="E276" s="105">
        <f t="shared" si="87"/>
        <v>121257000</v>
      </c>
      <c r="F276" s="105">
        <f t="shared" si="87"/>
        <v>33900000</v>
      </c>
      <c r="G276" s="105">
        <f t="shared" si="87"/>
        <v>11286689</v>
      </c>
      <c r="H276" s="105">
        <f t="shared" ref="H276" si="88">H277+H278+H279+H280+H284+H285</f>
        <v>11286689</v>
      </c>
      <c r="J276" s="55"/>
      <c r="K276" s="55"/>
    </row>
    <row r="277" spans="1:11" ht="30">
      <c r="B277" s="61" t="s">
        <v>440</v>
      </c>
      <c r="C277" s="105"/>
      <c r="D277" s="54">
        <v>121257000</v>
      </c>
      <c r="E277" s="54">
        <v>121257000</v>
      </c>
      <c r="F277" s="54">
        <v>33900000</v>
      </c>
      <c r="G277" s="105">
        <v>9527820</v>
      </c>
      <c r="H277" s="105">
        <v>9527820</v>
      </c>
      <c r="J277" s="55"/>
      <c r="K277" s="55"/>
    </row>
    <row r="278" spans="1:11" ht="30">
      <c r="B278" s="61" t="s">
        <v>441</v>
      </c>
      <c r="C278" s="105"/>
      <c r="D278" s="54"/>
      <c r="E278" s="54"/>
      <c r="F278" s="54"/>
      <c r="G278" s="105">
        <v>33469</v>
      </c>
      <c r="H278" s="105">
        <v>33469</v>
      </c>
      <c r="J278" s="55"/>
      <c r="K278" s="55"/>
    </row>
    <row r="279" spans="1:11" ht="30">
      <c r="B279" s="61" t="s">
        <v>442</v>
      </c>
      <c r="C279" s="105"/>
      <c r="D279" s="54"/>
      <c r="E279" s="54"/>
      <c r="F279" s="54"/>
      <c r="G279" s="105">
        <v>26137</v>
      </c>
      <c r="H279" s="105">
        <v>26137</v>
      </c>
      <c r="J279" s="55"/>
      <c r="K279" s="55"/>
    </row>
    <row r="280" spans="1:11" ht="30">
      <c r="B280" s="61" t="s">
        <v>443</v>
      </c>
      <c r="C280" s="105">
        <f t="shared" ref="C280:G280" si="89">C281+C282+C283</f>
        <v>0</v>
      </c>
      <c r="D280" s="105"/>
      <c r="E280" s="105"/>
      <c r="F280" s="105"/>
      <c r="G280" s="105">
        <f t="shared" si="89"/>
        <v>784593</v>
      </c>
      <c r="H280" s="105">
        <f t="shared" ref="H280" si="90">H281+H282+H283</f>
        <v>784593</v>
      </c>
      <c r="J280" s="55"/>
      <c r="K280" s="55"/>
    </row>
    <row r="281" spans="1:11" ht="75">
      <c r="B281" s="61" t="s">
        <v>444</v>
      </c>
      <c r="C281" s="105"/>
      <c r="D281" s="54"/>
      <c r="E281" s="54"/>
      <c r="F281" s="54"/>
      <c r="G281" s="105">
        <v>228331</v>
      </c>
      <c r="H281" s="105">
        <v>228331</v>
      </c>
      <c r="J281" s="55"/>
      <c r="K281" s="55"/>
    </row>
    <row r="282" spans="1:11" ht="75">
      <c r="B282" s="61" t="s">
        <v>445</v>
      </c>
      <c r="C282" s="105"/>
      <c r="D282" s="54"/>
      <c r="E282" s="54"/>
      <c r="F282" s="54"/>
      <c r="G282" s="105">
        <v>233159</v>
      </c>
      <c r="H282" s="105">
        <v>233159</v>
      </c>
      <c r="J282" s="55"/>
      <c r="K282" s="55"/>
    </row>
    <row r="283" spans="1:11" ht="60">
      <c r="B283" s="61" t="s">
        <v>446</v>
      </c>
      <c r="C283" s="105"/>
      <c r="D283" s="54"/>
      <c r="E283" s="54"/>
      <c r="F283" s="54"/>
      <c r="G283" s="105">
        <v>323103</v>
      </c>
      <c r="H283" s="105">
        <v>323103</v>
      </c>
      <c r="J283" s="55"/>
      <c r="K283" s="55"/>
    </row>
    <row r="284" spans="1:11" ht="120">
      <c r="B284" s="61" t="s">
        <v>479</v>
      </c>
      <c r="C284" s="105"/>
      <c r="D284" s="54"/>
      <c r="E284" s="54"/>
      <c r="F284" s="54"/>
      <c r="G284" s="105">
        <v>230641</v>
      </c>
      <c r="H284" s="105">
        <v>230641</v>
      </c>
      <c r="J284" s="55"/>
      <c r="K284" s="55"/>
    </row>
    <row r="285" spans="1:11" ht="45">
      <c r="B285" s="118" t="s">
        <v>485</v>
      </c>
      <c r="C285" s="105">
        <f>C286+C287+C288+C289+C290</f>
        <v>0</v>
      </c>
      <c r="D285" s="105"/>
      <c r="E285" s="105"/>
      <c r="F285" s="105"/>
      <c r="G285" s="105">
        <f t="shared" ref="G285" si="91">G286+G287+G288+G289+G290</f>
        <v>684029</v>
      </c>
      <c r="H285" s="105">
        <f t="shared" ref="H285" si="92">H286+H287+H288+H289+H290</f>
        <v>684029</v>
      </c>
      <c r="J285" s="55"/>
      <c r="K285" s="55"/>
    </row>
    <row r="286" spans="1:11" ht="45">
      <c r="B286" s="61" t="s">
        <v>486</v>
      </c>
      <c r="C286" s="105"/>
      <c r="D286" s="54"/>
      <c r="E286" s="54"/>
      <c r="F286" s="54"/>
      <c r="G286" s="105">
        <v>138151</v>
      </c>
      <c r="H286" s="105">
        <v>138151</v>
      </c>
      <c r="J286" s="55"/>
      <c r="K286" s="55"/>
    </row>
    <row r="287" spans="1:11" ht="45">
      <c r="B287" s="61" t="s">
        <v>487</v>
      </c>
      <c r="C287" s="105"/>
      <c r="D287" s="54"/>
      <c r="E287" s="54"/>
      <c r="F287" s="54"/>
      <c r="G287" s="105">
        <v>2000</v>
      </c>
      <c r="H287" s="105">
        <v>2000</v>
      </c>
      <c r="J287" s="55"/>
      <c r="K287" s="55"/>
    </row>
    <row r="288" spans="1:11" ht="45">
      <c r="B288" s="61" t="s">
        <v>488</v>
      </c>
      <c r="C288" s="105"/>
      <c r="D288" s="54"/>
      <c r="E288" s="54"/>
      <c r="F288" s="54"/>
      <c r="G288" s="105"/>
      <c r="H288" s="105"/>
      <c r="J288" s="55"/>
      <c r="K288" s="55"/>
    </row>
    <row r="289" spans="1:11" ht="120">
      <c r="B289" s="61" t="s">
        <v>489</v>
      </c>
      <c r="C289" s="105"/>
      <c r="D289" s="54"/>
      <c r="E289" s="54"/>
      <c r="F289" s="54"/>
      <c r="G289" s="105">
        <v>298257</v>
      </c>
      <c r="H289" s="105">
        <v>298257</v>
      </c>
      <c r="J289" s="55"/>
      <c r="K289" s="55"/>
    </row>
    <row r="290" spans="1:11" ht="75">
      <c r="B290" s="61" t="s">
        <v>490</v>
      </c>
      <c r="C290" s="105"/>
      <c r="D290" s="54"/>
      <c r="E290" s="54"/>
      <c r="F290" s="54"/>
      <c r="G290" s="105">
        <v>245621</v>
      </c>
      <c r="H290" s="105">
        <v>245621</v>
      </c>
      <c r="J290" s="55"/>
      <c r="K290" s="55"/>
    </row>
    <row r="291" spans="1:11">
      <c r="A291" s="36" t="s">
        <v>447</v>
      </c>
      <c r="B291" s="86" t="s">
        <v>448</v>
      </c>
      <c r="C291" s="108">
        <f>+C292</f>
        <v>0</v>
      </c>
      <c r="D291" s="108">
        <f t="shared" ref="D291:H293" si="93">+D292</f>
        <v>14749000</v>
      </c>
      <c r="E291" s="108">
        <f t="shared" si="93"/>
        <v>14749000</v>
      </c>
      <c r="F291" s="108">
        <f t="shared" si="93"/>
        <v>6248000</v>
      </c>
      <c r="G291" s="108">
        <f t="shared" si="93"/>
        <v>2206971</v>
      </c>
      <c r="H291" s="108">
        <f t="shared" si="93"/>
        <v>2206971</v>
      </c>
      <c r="I291" s="40"/>
      <c r="J291" s="55"/>
      <c r="K291" s="55"/>
    </row>
    <row r="292" spans="1:11">
      <c r="A292" s="36" t="s">
        <v>449</v>
      </c>
      <c r="B292" s="86" t="s">
        <v>201</v>
      </c>
      <c r="C292" s="108">
        <f>+C293</f>
        <v>0</v>
      </c>
      <c r="D292" s="108">
        <f t="shared" si="93"/>
        <v>14749000</v>
      </c>
      <c r="E292" s="108">
        <f t="shared" si="93"/>
        <v>14749000</v>
      </c>
      <c r="F292" s="108">
        <f t="shared" si="93"/>
        <v>6248000</v>
      </c>
      <c r="G292" s="108">
        <f t="shared" si="93"/>
        <v>2206971</v>
      </c>
      <c r="H292" s="108">
        <f t="shared" si="93"/>
        <v>2206971</v>
      </c>
      <c r="I292" s="40"/>
      <c r="J292" s="55"/>
      <c r="K292" s="55"/>
    </row>
    <row r="293" spans="1:11">
      <c r="A293" s="36" t="s">
        <v>450</v>
      </c>
      <c r="B293" s="57" t="s">
        <v>451</v>
      </c>
      <c r="C293" s="108">
        <f>+C294</f>
        <v>0</v>
      </c>
      <c r="D293" s="108">
        <f t="shared" si="93"/>
        <v>14749000</v>
      </c>
      <c r="E293" s="108">
        <f t="shared" si="93"/>
        <v>14749000</v>
      </c>
      <c r="F293" s="108">
        <f t="shared" si="93"/>
        <v>6248000</v>
      </c>
      <c r="G293" s="108">
        <f t="shared" si="93"/>
        <v>2206971</v>
      </c>
      <c r="H293" s="108">
        <f t="shared" si="93"/>
        <v>2206971</v>
      </c>
      <c r="I293" s="40"/>
      <c r="J293" s="55"/>
      <c r="K293" s="55"/>
    </row>
    <row r="294" spans="1:11">
      <c r="A294" s="36" t="s">
        <v>452</v>
      </c>
      <c r="B294" s="86" t="s">
        <v>453</v>
      </c>
      <c r="C294" s="104">
        <f t="shared" ref="C294:H294" si="94">C295</f>
        <v>0</v>
      </c>
      <c r="D294" s="104">
        <f t="shared" si="94"/>
        <v>14749000</v>
      </c>
      <c r="E294" s="104">
        <f t="shared" si="94"/>
        <v>14749000</v>
      </c>
      <c r="F294" s="104">
        <f t="shared" si="94"/>
        <v>6248000</v>
      </c>
      <c r="G294" s="104">
        <f t="shared" si="94"/>
        <v>2206971</v>
      </c>
      <c r="H294" s="104">
        <f t="shared" si="94"/>
        <v>2206971</v>
      </c>
      <c r="I294" s="40"/>
      <c r="J294" s="55"/>
      <c r="K294" s="55"/>
    </row>
    <row r="295" spans="1:11">
      <c r="A295" s="36" t="s">
        <v>454</v>
      </c>
      <c r="B295" s="86" t="s">
        <v>455</v>
      </c>
      <c r="C295" s="104">
        <f t="shared" ref="C295:H295" si="95">C297+C299+C301</f>
        <v>0</v>
      </c>
      <c r="D295" s="104">
        <f t="shared" si="95"/>
        <v>14749000</v>
      </c>
      <c r="E295" s="104">
        <f t="shared" si="95"/>
        <v>14749000</v>
      </c>
      <c r="F295" s="104">
        <f t="shared" si="95"/>
        <v>6248000</v>
      </c>
      <c r="G295" s="104">
        <f t="shared" si="95"/>
        <v>2206971</v>
      </c>
      <c r="H295" s="104">
        <f t="shared" si="95"/>
        <v>2206971</v>
      </c>
      <c r="I295" s="40"/>
      <c r="J295" s="55"/>
      <c r="K295" s="55"/>
    </row>
    <row r="296" spans="1:11">
      <c r="A296" s="36" t="s">
        <v>456</v>
      </c>
      <c r="B296" s="86" t="s">
        <v>457</v>
      </c>
      <c r="C296" s="104">
        <f t="shared" ref="C296:H296" si="96">C297</f>
        <v>0</v>
      </c>
      <c r="D296" s="104">
        <f t="shared" si="96"/>
        <v>8500000</v>
      </c>
      <c r="E296" s="104">
        <f t="shared" si="96"/>
        <v>8500000</v>
      </c>
      <c r="F296" s="104">
        <f t="shared" si="96"/>
        <v>4410000</v>
      </c>
      <c r="G296" s="104">
        <f t="shared" si="96"/>
        <v>1296998</v>
      </c>
      <c r="H296" s="104">
        <f t="shared" si="96"/>
        <v>1296998</v>
      </c>
      <c r="J296" s="55"/>
      <c r="K296" s="55"/>
    </row>
    <row r="297" spans="1:11">
      <c r="A297" s="36" t="s">
        <v>458</v>
      </c>
      <c r="B297" s="87" t="s">
        <v>480</v>
      </c>
      <c r="C297" s="105"/>
      <c r="D297" s="54">
        <v>8500000</v>
      </c>
      <c r="E297" s="54">
        <v>8500000</v>
      </c>
      <c r="F297" s="54">
        <v>4410000</v>
      </c>
      <c r="G297" s="82">
        <v>1296998</v>
      </c>
      <c r="H297" s="82">
        <v>1296998</v>
      </c>
      <c r="J297" s="55"/>
      <c r="K297" s="55"/>
    </row>
    <row r="298" spans="1:11" s="114" customFormat="1">
      <c r="A298" s="116"/>
      <c r="B298" s="117" t="s">
        <v>481</v>
      </c>
      <c r="C298" s="112"/>
      <c r="D298" s="115"/>
      <c r="E298" s="115"/>
      <c r="F298" s="115"/>
      <c r="G298" s="126">
        <v>64038</v>
      </c>
      <c r="H298" s="126">
        <v>64038</v>
      </c>
      <c r="J298" s="113"/>
      <c r="K298" s="113"/>
    </row>
    <row r="299" spans="1:11">
      <c r="A299" s="36" t="s">
        <v>459</v>
      </c>
      <c r="B299" s="87" t="s">
        <v>482</v>
      </c>
      <c r="C299" s="105"/>
      <c r="D299" s="54">
        <v>6249000</v>
      </c>
      <c r="E299" s="54">
        <v>6249000</v>
      </c>
      <c r="F299" s="54">
        <v>1838000</v>
      </c>
      <c r="G299" s="82">
        <v>909973</v>
      </c>
      <c r="H299" s="82">
        <v>909973</v>
      </c>
      <c r="J299" s="55"/>
      <c r="K299" s="55"/>
    </row>
    <row r="300" spans="1:11" s="114" customFormat="1">
      <c r="A300" s="116"/>
      <c r="B300" s="117" t="s">
        <v>481</v>
      </c>
      <c r="C300" s="112"/>
      <c r="D300" s="115"/>
      <c r="E300" s="115"/>
      <c r="F300" s="115"/>
      <c r="G300" s="126">
        <v>416556</v>
      </c>
      <c r="H300" s="126">
        <v>416556</v>
      </c>
      <c r="J300" s="113"/>
      <c r="K300" s="113"/>
    </row>
    <row r="301" spans="1:11">
      <c r="B301" s="65" t="s">
        <v>460</v>
      </c>
      <c r="C301" s="105"/>
      <c r="D301" s="54"/>
      <c r="E301" s="54"/>
      <c r="F301" s="54"/>
      <c r="G301" s="82"/>
      <c r="H301" s="82"/>
      <c r="J301" s="55"/>
      <c r="K301" s="55"/>
    </row>
    <row r="302" spans="1:11" ht="30">
      <c r="B302" s="120" t="s">
        <v>500</v>
      </c>
      <c r="C302" s="105">
        <f>C303</f>
        <v>0</v>
      </c>
      <c r="D302" s="105">
        <f t="shared" ref="D302:H302" si="97">D303</f>
        <v>0</v>
      </c>
      <c r="E302" s="105">
        <f t="shared" si="97"/>
        <v>0</v>
      </c>
      <c r="F302" s="105">
        <f t="shared" si="97"/>
        <v>0</v>
      </c>
      <c r="G302" s="105">
        <f t="shared" si="97"/>
        <v>0</v>
      </c>
      <c r="H302" s="105">
        <f t="shared" si="97"/>
        <v>0</v>
      </c>
      <c r="J302" s="55"/>
      <c r="K302" s="55"/>
    </row>
    <row r="303" spans="1:11" ht="30">
      <c r="B303" s="83" t="s">
        <v>506</v>
      </c>
      <c r="C303" s="105">
        <f>C304+C305</f>
        <v>0</v>
      </c>
      <c r="D303" s="105">
        <f t="shared" ref="D303:H303" si="98">D304+D305</f>
        <v>0</v>
      </c>
      <c r="E303" s="105">
        <f t="shared" si="98"/>
        <v>0</v>
      </c>
      <c r="F303" s="105">
        <f t="shared" si="98"/>
        <v>0</v>
      </c>
      <c r="G303" s="105">
        <f t="shared" si="98"/>
        <v>0</v>
      </c>
      <c r="H303" s="105">
        <f t="shared" si="98"/>
        <v>0</v>
      </c>
      <c r="J303" s="55"/>
      <c r="K303" s="55"/>
    </row>
    <row r="304" spans="1:11">
      <c r="B304" s="83" t="s">
        <v>461</v>
      </c>
      <c r="C304" s="105"/>
      <c r="D304" s="54"/>
      <c r="E304" s="54"/>
      <c r="F304" s="54"/>
      <c r="G304" s="82"/>
      <c r="H304" s="82"/>
      <c r="J304" s="55"/>
      <c r="K304" s="55"/>
    </row>
    <row r="305" spans="2:11">
      <c r="B305" s="83" t="s">
        <v>462</v>
      </c>
      <c r="C305" s="105"/>
      <c r="D305" s="54"/>
      <c r="E305" s="54"/>
      <c r="F305" s="54"/>
      <c r="G305" s="82"/>
      <c r="H305" s="82"/>
      <c r="J305" s="55"/>
      <c r="K305" s="55"/>
    </row>
    <row r="306" spans="2:11" ht="30">
      <c r="B306" s="88" t="s">
        <v>213</v>
      </c>
      <c r="C306" s="109">
        <f>C307</f>
        <v>0</v>
      </c>
      <c r="D306" s="109">
        <f t="shared" ref="D306:H306" si="99">D307</f>
        <v>0</v>
      </c>
      <c r="E306" s="109">
        <f t="shared" si="99"/>
        <v>0</v>
      </c>
      <c r="F306" s="109">
        <f t="shared" si="99"/>
        <v>0</v>
      </c>
      <c r="G306" s="109">
        <f t="shared" si="99"/>
        <v>0</v>
      </c>
      <c r="H306" s="109">
        <f t="shared" si="99"/>
        <v>0</v>
      </c>
    </row>
    <row r="307" spans="2:11">
      <c r="B307" s="88" t="s">
        <v>478</v>
      </c>
      <c r="C307" s="109">
        <f>C308+C309</f>
        <v>0</v>
      </c>
      <c r="D307" s="109">
        <f t="shared" ref="D307:H307" si="100">D308+D309</f>
        <v>0</v>
      </c>
      <c r="E307" s="109">
        <f t="shared" si="100"/>
        <v>0</v>
      </c>
      <c r="F307" s="109">
        <f t="shared" si="100"/>
        <v>0</v>
      </c>
      <c r="G307" s="109">
        <f t="shared" si="100"/>
        <v>0</v>
      </c>
      <c r="H307" s="109">
        <f t="shared" si="100"/>
        <v>0</v>
      </c>
    </row>
    <row r="308" spans="2:11">
      <c r="B308" s="89" t="s">
        <v>463</v>
      </c>
      <c r="C308" s="82"/>
      <c r="D308" s="54"/>
      <c r="E308" s="54"/>
      <c r="F308" s="54"/>
      <c r="G308" s="82"/>
      <c r="H308" s="82"/>
    </row>
    <row r="309" spans="2:11">
      <c r="B309" s="89" t="s">
        <v>464</v>
      </c>
      <c r="C309" s="82"/>
      <c r="D309" s="54"/>
      <c r="E309" s="54"/>
      <c r="F309" s="54"/>
      <c r="G309" s="82"/>
      <c r="H309" s="82"/>
    </row>
    <row r="310" spans="2:11" ht="30">
      <c r="B310" s="121" t="s">
        <v>501</v>
      </c>
      <c r="C310" s="122">
        <f>C311+C312</f>
        <v>0</v>
      </c>
      <c r="D310" s="122">
        <f t="shared" ref="D310:H310" si="101">D311+D312</f>
        <v>0</v>
      </c>
      <c r="E310" s="122">
        <f t="shared" si="101"/>
        <v>0</v>
      </c>
      <c r="F310" s="122">
        <f t="shared" si="101"/>
        <v>0</v>
      </c>
      <c r="G310" s="122">
        <f t="shared" si="101"/>
        <v>0</v>
      </c>
      <c r="H310" s="122">
        <f t="shared" si="101"/>
        <v>0</v>
      </c>
    </row>
    <row r="311" spans="2:11">
      <c r="B311" s="89" t="s">
        <v>507</v>
      </c>
      <c r="C311" s="82"/>
      <c r="D311" s="54"/>
      <c r="E311" s="54"/>
      <c r="F311" s="54"/>
      <c r="G311" s="82"/>
      <c r="H311" s="82"/>
    </row>
    <row r="312" spans="2:11">
      <c r="B312" s="89" t="s">
        <v>508</v>
      </c>
      <c r="C312" s="82"/>
      <c r="D312" s="54"/>
      <c r="E312" s="54"/>
      <c r="F312" s="54"/>
      <c r="G312" s="82"/>
      <c r="H312" s="82"/>
    </row>
    <row r="313" spans="2:11">
      <c r="B313" s="88" t="s">
        <v>465</v>
      </c>
      <c r="C313" s="109">
        <f>C314</f>
        <v>0</v>
      </c>
      <c r="D313" s="109">
        <f t="shared" ref="D313:H314" si="102">D314</f>
        <v>0</v>
      </c>
      <c r="E313" s="109">
        <f t="shared" si="102"/>
        <v>0</v>
      </c>
      <c r="F313" s="109">
        <f t="shared" si="102"/>
        <v>0</v>
      </c>
      <c r="G313" s="109">
        <f t="shared" si="102"/>
        <v>0</v>
      </c>
      <c r="H313" s="109">
        <f t="shared" si="102"/>
        <v>0</v>
      </c>
    </row>
    <row r="314" spans="2:11">
      <c r="B314" s="88" t="s">
        <v>201</v>
      </c>
      <c r="C314" s="109">
        <f>C315</f>
        <v>0</v>
      </c>
      <c r="D314" s="109">
        <f t="shared" si="102"/>
        <v>0</v>
      </c>
      <c r="E314" s="109">
        <f t="shared" si="102"/>
        <v>0</v>
      </c>
      <c r="F314" s="109">
        <f t="shared" si="102"/>
        <v>0</v>
      </c>
      <c r="G314" s="109">
        <f t="shared" si="102"/>
        <v>0</v>
      </c>
      <c r="H314" s="109">
        <f t="shared" si="102"/>
        <v>0</v>
      </c>
    </row>
    <row r="315" spans="2:11" ht="30">
      <c r="B315" s="88" t="s">
        <v>213</v>
      </c>
      <c r="C315" s="109">
        <f>C318</f>
        <v>0</v>
      </c>
      <c r="D315" s="109">
        <f t="shared" ref="D315:H315" si="103">D318</f>
        <v>0</v>
      </c>
      <c r="E315" s="109">
        <f t="shared" si="103"/>
        <v>0</v>
      </c>
      <c r="F315" s="109">
        <f t="shared" si="103"/>
        <v>0</v>
      </c>
      <c r="G315" s="109">
        <f t="shared" si="103"/>
        <v>0</v>
      </c>
      <c r="H315" s="109">
        <f t="shared" si="103"/>
        <v>0</v>
      </c>
    </row>
    <row r="316" spans="2:11">
      <c r="B316" s="88" t="s">
        <v>226</v>
      </c>
      <c r="C316" s="109">
        <f t="shared" ref="C316:H321" si="104">C317</f>
        <v>0</v>
      </c>
      <c r="D316" s="109">
        <f t="shared" si="104"/>
        <v>0</v>
      </c>
      <c r="E316" s="109">
        <f t="shared" si="104"/>
        <v>0</v>
      </c>
      <c r="F316" s="109">
        <f t="shared" si="104"/>
        <v>0</v>
      </c>
      <c r="G316" s="109">
        <f t="shared" si="104"/>
        <v>0</v>
      </c>
      <c r="H316" s="109">
        <f t="shared" si="104"/>
        <v>0</v>
      </c>
    </row>
    <row r="317" spans="2:11">
      <c r="B317" s="88" t="s">
        <v>201</v>
      </c>
      <c r="C317" s="109">
        <f t="shared" si="104"/>
        <v>0</v>
      </c>
      <c r="D317" s="109">
        <f t="shared" si="104"/>
        <v>0</v>
      </c>
      <c r="E317" s="109">
        <f t="shared" si="104"/>
        <v>0</v>
      </c>
      <c r="F317" s="109">
        <f t="shared" si="104"/>
        <v>0</v>
      </c>
      <c r="G317" s="109">
        <f t="shared" si="104"/>
        <v>0</v>
      </c>
      <c r="H317" s="109">
        <f t="shared" si="104"/>
        <v>0</v>
      </c>
    </row>
    <row r="318" spans="2:11" ht="30">
      <c r="B318" s="121" t="s">
        <v>213</v>
      </c>
      <c r="C318" s="109">
        <f t="shared" si="104"/>
        <v>0</v>
      </c>
      <c r="D318" s="109">
        <f t="shared" si="104"/>
        <v>0</v>
      </c>
      <c r="E318" s="109">
        <f t="shared" si="104"/>
        <v>0</v>
      </c>
      <c r="F318" s="109">
        <f t="shared" si="104"/>
        <v>0</v>
      </c>
      <c r="G318" s="109">
        <f t="shared" si="104"/>
        <v>0</v>
      </c>
      <c r="H318" s="109">
        <f t="shared" si="104"/>
        <v>0</v>
      </c>
    </row>
    <row r="319" spans="2:11">
      <c r="B319" s="88" t="s">
        <v>478</v>
      </c>
      <c r="C319" s="109">
        <f t="shared" si="104"/>
        <v>0</v>
      </c>
      <c r="D319" s="109">
        <f t="shared" si="104"/>
        <v>0</v>
      </c>
      <c r="E319" s="109">
        <f t="shared" si="104"/>
        <v>0</v>
      </c>
      <c r="F319" s="109">
        <f t="shared" si="104"/>
        <v>0</v>
      </c>
      <c r="G319" s="109">
        <f t="shared" si="104"/>
        <v>0</v>
      </c>
      <c r="H319" s="109">
        <f t="shared" si="104"/>
        <v>0</v>
      </c>
    </row>
    <row r="320" spans="2:11">
      <c r="B320" s="88" t="s">
        <v>464</v>
      </c>
      <c r="C320" s="109">
        <f t="shared" si="104"/>
        <v>0</v>
      </c>
      <c r="D320" s="109">
        <f t="shared" si="104"/>
        <v>0</v>
      </c>
      <c r="E320" s="109">
        <f t="shared" si="104"/>
        <v>0</v>
      </c>
      <c r="F320" s="109">
        <f t="shared" si="104"/>
        <v>0</v>
      </c>
      <c r="G320" s="109">
        <f t="shared" si="104"/>
        <v>0</v>
      </c>
      <c r="H320" s="109">
        <f t="shared" si="104"/>
        <v>0</v>
      </c>
    </row>
    <row r="321" spans="2:8">
      <c r="B321" s="88" t="s">
        <v>466</v>
      </c>
      <c r="C321" s="109">
        <f t="shared" si="104"/>
        <v>0</v>
      </c>
      <c r="D321" s="109">
        <f t="shared" si="104"/>
        <v>0</v>
      </c>
      <c r="E321" s="109">
        <f t="shared" si="104"/>
        <v>0</v>
      </c>
      <c r="F321" s="109">
        <f t="shared" si="104"/>
        <v>0</v>
      </c>
      <c r="G321" s="109">
        <f t="shared" si="104"/>
        <v>0</v>
      </c>
      <c r="H321" s="109">
        <f t="shared" si="104"/>
        <v>0</v>
      </c>
    </row>
    <row r="322" spans="2:8">
      <c r="B322" s="89" t="s">
        <v>467</v>
      </c>
      <c r="C322" s="82"/>
      <c r="D322" s="54"/>
      <c r="E322" s="54"/>
      <c r="F322" s="54"/>
      <c r="G322" s="82"/>
      <c r="H322" s="82"/>
    </row>
    <row r="324" spans="2:8">
      <c r="B324" s="128" t="s">
        <v>510</v>
      </c>
      <c r="C324" s="128"/>
      <c r="D324" s="128" t="s">
        <v>511</v>
      </c>
      <c r="E324" s="128"/>
      <c r="F324" s="128"/>
      <c r="G324" s="128" t="s">
        <v>512</v>
      </c>
    </row>
    <row r="325" spans="2:8">
      <c r="B325" s="128" t="s">
        <v>513</v>
      </c>
      <c r="C325" s="128"/>
      <c r="D325" s="128" t="s">
        <v>514</v>
      </c>
      <c r="E325" s="128"/>
      <c r="F325" s="128"/>
      <c r="G325" s="128" t="s">
        <v>515</v>
      </c>
    </row>
  </sheetData>
  <protectedRanges>
    <protectedRange sqref="B2:B3 C1:C3" name="Zonă1_1" securityDescriptor="O:WDG:WDD:(A;;CC;;;WD)"/>
    <protectedRange sqref="G150:H151 G47:H52 G71:H71 G39:H42 G172:H174 G63:H67 G82:H86 G55:H58 G216:H216 G138:H142 G27:H35 G37:H37 G93:H95 G116:H117 G100:H101 G119:H120 G122:H123 G125:H126 G128:H129 G131:H132 G153:H154 G156:H157 G164:H166 G176:H179 G223:H227 G144:H147 G159:H162 G168:H169 G97:H98 G192:H194 G104:H110" name="Zonă3"/>
    <protectedRange sqref="B1" name="Zonă1_1_1_1_1_1" securityDescriptor="O:WDG:WDD:(A;;CC;;;WD)"/>
  </protectedRanges>
  <printOptions horizontalCentered="1"/>
  <pageMargins left="0.74803149606299213" right="0.74803149606299213" top="0.19685039370078741" bottom="0.19685039370078741" header="0.15748031496062992" footer="0.15748031496062992"/>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2024-02-21T09:03:21Z</cp:lastPrinted>
  <dcterms:created xsi:type="dcterms:W3CDTF">2023-02-07T08:41:31Z</dcterms:created>
  <dcterms:modified xsi:type="dcterms:W3CDTF">2024-02-22T15:28:36Z</dcterms:modified>
</cp:coreProperties>
</file>